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0995" activeTab="1"/>
  </bookViews>
  <sheets>
    <sheet name="Стр.1_2" sheetId="1" r:id="rId1"/>
    <sheet name="Стр.3" sheetId="2" r:id="rId2"/>
    <sheet name="Стр.4" sheetId="3" r:id="rId3"/>
  </sheets>
  <externalReferences>
    <externalReference r:id="rId6"/>
  </externalReferences>
  <definedNames>
    <definedName name="_xlnm.Print_Area" localSheetId="1">'Стр.3'!$A$1:$FA$40</definedName>
  </definedNames>
  <calcPr fullCalcOnLoad="1"/>
</workbook>
</file>

<file path=xl/sharedStrings.xml><?xml version="1.0" encoding="utf-8"?>
<sst xmlns="http://schemas.openxmlformats.org/spreadsheetml/2006/main" count="476" uniqueCount="175">
  <si>
    <t>Приложение № 2</t>
  </si>
  <si>
    <t>к Приказу Министерства финансов</t>
  </si>
  <si>
    <t>Российской Федерации</t>
  </si>
  <si>
    <t>от 02.07.2010 № 66н</t>
  </si>
  <si>
    <t>(в ред. Приказа Минфина РФ</t>
  </si>
  <si>
    <t>от 05.10.2011 № 124н)</t>
  </si>
  <si>
    <t>Отчет об изменениях капитала</t>
  </si>
  <si>
    <t>за 20</t>
  </si>
  <si>
    <t>11</t>
  </si>
  <si>
    <t>г.</t>
  </si>
  <si>
    <t>Коды</t>
  </si>
  <si>
    <t>Форма по ОКУД</t>
  </si>
  <si>
    <t>0710003</t>
  </si>
  <si>
    <t>Дата (число, месяц, год)</t>
  </si>
  <si>
    <t>Организация</t>
  </si>
  <si>
    <t>ОАО "Татнефтепром"</t>
  </si>
  <si>
    <t>по ОКПО</t>
  </si>
  <si>
    <t>01400316</t>
  </si>
  <si>
    <t>Идентификационный номер налогоплательщика</t>
  </si>
  <si>
    <t>ИНН</t>
  </si>
  <si>
    <t>1644009854</t>
  </si>
  <si>
    <t>Вид экономической
деятельности</t>
  </si>
  <si>
    <t>по ОКВЭД</t>
  </si>
  <si>
    <t>11.10.11</t>
  </si>
  <si>
    <t>Организационно-правовая форма/форма собственности</t>
  </si>
  <si>
    <t>47</t>
  </si>
  <si>
    <t>16</t>
  </si>
  <si>
    <t>Открытое акционерное общество</t>
  </si>
  <si>
    <t>по ОКОПФ/ОКФС</t>
  </si>
  <si>
    <t>Единица измерения: тыс. руб. (млн. руб.)</t>
  </si>
  <si>
    <t>по ОКЕИ</t>
  </si>
  <si>
    <t>384 (385)</t>
  </si>
  <si>
    <t>1. Движение капитала</t>
  </si>
  <si>
    <t>Наименование показателя</t>
  </si>
  <si>
    <t>Код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</si>
  <si>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</si>
  <si>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</si>
  <si>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</si>
  <si>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</si>
  <si>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Нераспределенная прибыль (непокрытый убыток)</t>
  </si>
  <si>
    <t>Итого</t>
  </si>
  <si>
    <t>Величина капитала на 31 декабря 20</t>
  </si>
  <si>
    <t>09</t>
  </si>
  <si>
    <r>
      <t xml:space="preserve"> г.</t>
    </r>
    <r>
      <rPr>
        <vertAlign val="superscript"/>
        <sz val="8"/>
        <rFont val="Times New Roman"/>
        <family val="1"/>
      </rPr>
      <t>1</t>
    </r>
  </si>
  <si>
    <t>3100</t>
  </si>
  <si>
    <t>(</t>
  </si>
  <si>
    <t xml:space="preserve"> -</t>
  </si>
  <si>
    <t>)</t>
  </si>
  <si>
    <t>За 20</t>
  </si>
  <si>
    <t>10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</si>
  <si>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</si>
  <si>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3210</t>
  </si>
  <si>
    <t>Увеличение капитала - всего:</t>
  </si>
  <si>
    <t>в том числе:</t>
  </si>
  <si>
    <t>3211</t>
  </si>
  <si>
    <t>х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</si>
  <si>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</si>
  <si>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</si>
  <si>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</si>
  <si>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</si>
  <si>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</si>
  <si>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</si>
  <si>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</si>
  <si>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</si>
  <si>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</si>
  <si>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</si>
  <si>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</si>
  <si>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Форма 0710023 с. 2</t>
  </si>
  <si>
    <t>Добавочный капитал</t>
  </si>
  <si>
    <t>Резервный капитал</t>
  </si>
  <si>
    <t>Уменьшение капитала - всего:</t>
  </si>
  <si>
    <t>3220</t>
  </si>
  <si>
    <t>3221</t>
  </si>
  <si>
    <t>убыток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</si>
  <si>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</si>
  <si>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</si>
  <si>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</si>
  <si>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</si>
  <si>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</si>
  <si>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 xml:space="preserve">     -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</si>
  <si>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</si>
  <si>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</si>
  <si>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</si>
  <si>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</si>
  <si>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</si>
  <si>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</t>
  </si>
  <si>
    <t>3230</t>
  </si>
  <si>
    <t>Изменение резервного капитала</t>
  </si>
  <si>
    <t>3240</t>
  </si>
  <si>
    <t>3200</t>
  </si>
  <si>
    <r>
      <t xml:space="preserve"> г.</t>
    </r>
    <r>
      <rPr>
        <vertAlign val="superscript"/>
        <sz val="8"/>
        <rFont val="Times New Roman"/>
        <family val="1"/>
      </rPr>
      <t>3</t>
    </r>
  </si>
  <si>
    <t>3310</t>
  </si>
  <si>
    <t>3311</t>
  </si>
  <si>
    <t>3312</t>
  </si>
  <si>
    <t>доходы, относящиеся непосредственно на увеличение капитала (возврат доли переоценки из добавочного капитала по выбывшим ОС)</t>
  </si>
  <si>
    <t>3313</t>
  </si>
  <si>
    <t>3314</t>
  </si>
  <si>
    <t>3315</t>
  </si>
  <si>
    <t>3316</t>
  </si>
  <si>
    <t>3320</t>
  </si>
  <si>
    <t>3321</t>
  </si>
  <si>
    <t>3322</t>
  </si>
  <si>
    <t>расходы, относящиеся непосредственно на уменьшение капитала (выбытие ОС в части переоценки)</t>
  </si>
  <si>
    <t>3323</t>
  </si>
  <si>
    <t>3324</t>
  </si>
  <si>
    <t>3325</t>
  </si>
  <si>
    <t>3326</t>
  </si>
  <si>
    <t>3327</t>
  </si>
  <si>
    <t>вознаграждение члненам совета директоров)</t>
  </si>
  <si>
    <t>3328</t>
  </si>
  <si>
    <t>3330</t>
  </si>
  <si>
    <t>3340</t>
  </si>
  <si>
    <t>3300</t>
  </si>
  <si>
    <t>Форма 0710023 с. 3</t>
  </si>
  <si>
    <t>2. Корректировки в связи с изменением учетной политики и исправлением ошибок</t>
  </si>
  <si>
    <t>На 31 декабря</t>
  </si>
  <si>
    <t>Изменения капитала за 20</t>
  </si>
  <si>
    <r>
      <t xml:space="preserve"> г.</t>
    </r>
    <r>
      <rPr>
        <vertAlign val="superscript"/>
        <sz val="9"/>
        <rFont val="Times New Roman"/>
        <family val="1"/>
      </rPr>
      <t>2</t>
    </r>
  </si>
  <si>
    <r>
      <t xml:space="preserve"> г.</t>
    </r>
    <r>
      <rPr>
        <vertAlign val="superscript"/>
        <sz val="9"/>
        <rFont val="Times New Roman"/>
        <family val="1"/>
      </rPr>
      <t>1</t>
    </r>
  </si>
  <si>
    <t>за счет чистой прибыли
(убытка)</t>
  </si>
  <si>
    <t>за счет иных факторов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</si>
  <si>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</si>
  <si>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</si>
  <si>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</si>
  <si>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</si>
  <si>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</si>
  <si>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</si>
  <si>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</si>
  <si>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</si>
  <si>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</si>
  <si>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</si>
  <si>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</si>
  <si>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</si>
  <si>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другие статьи капитала, по которым
осуществлены корректировки:</t>
  </si>
  <si>
    <t>3402</t>
  </si>
  <si>
    <t>3412</t>
  </si>
  <si>
    <t>3422</t>
  </si>
  <si>
    <t>3502</t>
  </si>
  <si>
    <t>Форма 0710023 с. 4</t>
  </si>
  <si>
    <t>3. Чистые активы</t>
  </si>
  <si>
    <r>
      <t xml:space="preserve"> г.</t>
    </r>
    <r>
      <rPr>
        <vertAlign val="superscript"/>
        <sz val="10"/>
        <rFont val="Times New Roman"/>
        <family val="1"/>
      </rPr>
      <t>3</t>
    </r>
  </si>
  <si>
    <r>
      <t xml:space="preserve"> г.</t>
    </r>
    <r>
      <rPr>
        <vertAlign val="superscript"/>
        <sz val="10"/>
        <rFont val="Times New Roman"/>
        <family val="1"/>
      </rPr>
      <t>2</t>
    </r>
  </si>
  <si>
    <r>
      <t xml:space="preserve"> г.</t>
    </r>
    <r>
      <rPr>
        <vertAlign val="superscript"/>
        <sz val="10"/>
        <rFont val="Times New Roman"/>
        <family val="1"/>
      </rPr>
      <t>1</t>
    </r>
  </si>
  <si>
    <t>Чистые активы</t>
  </si>
  <si>
    <t>3600</t>
  </si>
  <si>
    <t>Главный</t>
  </si>
  <si>
    <t>Руководитель</t>
  </si>
  <si>
    <t>Щелков С.Ф.</t>
  </si>
  <si>
    <t>бухгалтер</t>
  </si>
  <si>
    <t>Комаров А.В,</t>
  </si>
  <si>
    <t>(подпись)</t>
  </si>
  <si>
    <t>(расшифровка подписи)</t>
  </si>
  <si>
    <t>"</t>
  </si>
  <si>
    <t>27</t>
  </si>
  <si>
    <t>12</t>
  </si>
  <si>
    <t xml:space="preserve"> г.</t>
  </si>
  <si>
    <t>Примечания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</si>
  <si>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</si>
  <si>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</si>
  <si>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</si>
  <si>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марта</t>
  </si>
  <si>
    <t>31</t>
  </si>
  <si>
    <t>2011</t>
  </si>
  <si>
    <t>Добыча сырой нефти и нефтяного (попутного) газа</t>
  </si>
  <si>
    <t>Добавочный капитал (без переоценки)</t>
  </si>
  <si>
    <t>Переоценка внеооборотных активов</t>
  </si>
  <si>
    <t>Прочие статьи капитала</t>
  </si>
  <si>
    <t>3403</t>
  </si>
  <si>
    <t>3413</t>
  </si>
  <si>
    <t>3423</t>
  </si>
  <si>
    <t>3503</t>
  </si>
  <si>
    <t>3404</t>
  </si>
  <si>
    <t>3414</t>
  </si>
  <si>
    <t>3424</t>
  </si>
  <si>
    <t>3504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</si>
</sst>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 wrapText="1" inden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 indent="1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inden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2" fillId="0" borderId="22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0" xfId="0" applyFont="1" applyBorder="1" applyAlignment="1">
      <alignment horizontal="left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3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3\tnp_obmen\&#1056;&#1072;&#1073;&#1086;&#1095;&#1080;&#1081;%20&#1089;&#1090;&#1086;&#1083;\&#1058;&#1072;&#1090;&#1085;&#1077;&#1092;&#1090;&#1077;&#1087;&#1088;&#1086;&#1084;\&#1054;&#1090;&#1095;&#1077;&#1090;&#1085;&#1086;&#1089;&#1090;&#1100;%20&#1058;&#1053;&#1055;\2011%20&#1075;&#1086;&#1076;\12%20&#1084;&#1077;&#1089;&#1103;&#1094;&#1077;&#1074;\&#1060;&#8470;3%20(2011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2"/>
      <sheetName val="стр.3"/>
      <sheetName val="стр.4"/>
      <sheetName val="Лист1"/>
    </sheetNames>
    <sheetDataSet>
      <sheetData sheetId="3">
        <row r="90">
          <cell r="E90">
            <v>18764707</v>
          </cell>
          <cell r="G90">
            <v>924</v>
          </cell>
        </row>
        <row r="98">
          <cell r="E98">
            <v>1769527.84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7"/>
  <sheetViews>
    <sheetView zoomScale="130" zoomScaleNormal="130" zoomScalePageLayoutView="0" workbookViewId="0" topLeftCell="A22">
      <selection activeCell="T14" sqref="T14:BU14"/>
    </sheetView>
  </sheetViews>
  <sheetFormatPr defaultColWidth="1.0078125" defaultRowHeight="12.75"/>
  <cols>
    <col min="1" max="48" width="1.0078125" style="3" customWidth="1"/>
    <col min="49" max="49" width="0.1640625" style="3" customWidth="1"/>
    <col min="50" max="16384" width="1.0078125" style="3" customWidth="1"/>
  </cols>
  <sheetData>
    <row r="1" s="1" customFormat="1" ht="12" customHeight="1">
      <c r="EB1" s="1" t="s">
        <v>0</v>
      </c>
    </row>
    <row r="2" s="1" customFormat="1" ht="12" customHeight="1">
      <c r="EB2" s="1" t="s">
        <v>1</v>
      </c>
    </row>
    <row r="3" s="1" customFormat="1" ht="12" customHeight="1">
      <c r="EB3" s="1" t="s">
        <v>2</v>
      </c>
    </row>
    <row r="4" s="1" customFormat="1" ht="12" customHeight="1">
      <c r="EB4" s="1" t="s">
        <v>3</v>
      </c>
    </row>
    <row r="5" s="2" customFormat="1" ht="12" customHeight="1">
      <c r="EB5" s="2" t="s">
        <v>4</v>
      </c>
    </row>
    <row r="6" s="2" customFormat="1" ht="12" customHeight="1">
      <c r="EB6" s="2" t="s">
        <v>5</v>
      </c>
    </row>
    <row r="7" ht="12.75" customHeight="1"/>
    <row r="8" spans="1:105" s="6" customFormat="1" ht="15">
      <c r="A8" s="179" t="s">
        <v>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4"/>
      <c r="CI8" s="4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26:105" s="6" customFormat="1" ht="13.5" customHeight="1" thickBot="1">
      <c r="Z9" s="7"/>
      <c r="AA9" s="7"/>
      <c r="AB9" s="7"/>
      <c r="AC9" s="7"/>
      <c r="AJ9" s="180" t="s">
        <v>7</v>
      </c>
      <c r="AK9" s="180"/>
      <c r="AL9" s="180"/>
      <c r="AM9" s="180"/>
      <c r="AN9" s="180"/>
      <c r="AO9" s="180"/>
      <c r="AP9" s="180"/>
      <c r="AQ9" s="181" t="s">
        <v>8</v>
      </c>
      <c r="AR9" s="181"/>
      <c r="AS9" s="181"/>
      <c r="AT9" s="181"/>
      <c r="AU9" s="7"/>
      <c r="AV9" s="7" t="s">
        <v>9</v>
      </c>
      <c r="AW9" s="7"/>
      <c r="AX9" s="5"/>
      <c r="CH9" s="182" t="s">
        <v>10</v>
      </c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</row>
    <row r="10" spans="1:105" s="6" customFormat="1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F10" s="8" t="s">
        <v>11</v>
      </c>
      <c r="CH10" s="176" t="s">
        <v>12</v>
      </c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8"/>
    </row>
    <row r="11" spans="1:105" s="6" customFormat="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F11" s="8" t="s">
        <v>13</v>
      </c>
      <c r="CH11" s="168" t="s">
        <v>161</v>
      </c>
      <c r="CI11" s="169"/>
      <c r="CJ11" s="169"/>
      <c r="CK11" s="169"/>
      <c r="CL11" s="169"/>
      <c r="CM11" s="169"/>
      <c r="CN11" s="169" t="s">
        <v>154</v>
      </c>
      <c r="CO11" s="169"/>
      <c r="CP11" s="169"/>
      <c r="CQ11" s="169"/>
      <c r="CR11" s="169"/>
      <c r="CS11" s="169"/>
      <c r="CT11" s="169"/>
      <c r="CU11" s="169"/>
      <c r="CV11" s="169" t="s">
        <v>162</v>
      </c>
      <c r="CW11" s="169"/>
      <c r="CX11" s="169"/>
      <c r="CY11" s="169"/>
      <c r="CZ11" s="169"/>
      <c r="DA11" s="170"/>
    </row>
    <row r="12" spans="1:105" s="6" customFormat="1" ht="13.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71" t="s">
        <v>15</v>
      </c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X12" s="1"/>
      <c r="BY12" s="1"/>
      <c r="BZ12" s="1"/>
      <c r="CA12" s="1"/>
      <c r="CB12" s="1"/>
      <c r="CC12" s="1"/>
      <c r="CD12" s="1"/>
      <c r="CF12" s="8" t="s">
        <v>16</v>
      </c>
      <c r="CH12" s="168" t="s">
        <v>17</v>
      </c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70"/>
    </row>
    <row r="13" spans="1:105" s="6" customFormat="1" ht="13.5" customHeight="1">
      <c r="A13" s="1" t="s">
        <v>18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F13" s="8" t="s">
        <v>19</v>
      </c>
      <c r="CH13" s="168" t="s">
        <v>20</v>
      </c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70"/>
    </row>
    <row r="14" spans="1:105" s="6" customFormat="1" ht="24.75" customHeight="1">
      <c r="A14" s="172" t="s">
        <v>21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1" t="s">
        <v>163</v>
      </c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"/>
      <c r="BW14" s="1"/>
      <c r="BX14" s="1"/>
      <c r="BY14" s="1"/>
      <c r="BZ14" s="1"/>
      <c r="CA14" s="1"/>
      <c r="CB14" s="1"/>
      <c r="CC14" s="1"/>
      <c r="CD14" s="1"/>
      <c r="CF14" s="8" t="s">
        <v>22</v>
      </c>
      <c r="CH14" s="173" t="s">
        <v>23</v>
      </c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5"/>
    </row>
    <row r="15" spans="1:105" s="6" customFormat="1" ht="13.5" customHeight="1">
      <c r="A15" s="166" t="s">
        <v>24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F15" s="1"/>
      <c r="CH15" s="168" t="s">
        <v>25</v>
      </c>
      <c r="CI15" s="169"/>
      <c r="CJ15" s="169"/>
      <c r="CK15" s="169"/>
      <c r="CL15" s="169"/>
      <c r="CM15" s="169"/>
      <c r="CN15" s="169"/>
      <c r="CO15" s="169"/>
      <c r="CP15" s="169"/>
      <c r="CQ15" s="169"/>
      <c r="CR15" s="169" t="s">
        <v>26</v>
      </c>
      <c r="CS15" s="169"/>
      <c r="CT15" s="169"/>
      <c r="CU15" s="169"/>
      <c r="CV15" s="169"/>
      <c r="CW15" s="169"/>
      <c r="CX15" s="169"/>
      <c r="CY15" s="169"/>
      <c r="CZ15" s="169"/>
      <c r="DA15" s="170"/>
    </row>
    <row r="16" spans="1:105" s="6" customFormat="1" ht="13.5" customHeight="1">
      <c r="A16" s="171" t="s">
        <v>27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9"/>
      <c r="BQ16" s="9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F16" s="8" t="s">
        <v>28</v>
      </c>
      <c r="CH16" s="168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70"/>
    </row>
    <row r="17" spans="1:105" s="6" customFormat="1" ht="13.5" customHeight="1" thickBot="1">
      <c r="A17" s="10" t="s">
        <v>29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F17" s="8" t="s">
        <v>30</v>
      </c>
      <c r="CH17" s="153" t="s">
        <v>31</v>
      </c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5"/>
    </row>
    <row r="18" spans="1:108" s="6" customFormat="1" ht="13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Z18" s="10"/>
      <c r="AA18" s="10"/>
      <c r="AB18" s="10"/>
      <c r="AC18" s="10"/>
      <c r="AD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J18" s="8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</row>
    <row r="19" spans="1:161" s="6" customFormat="1" ht="13.5" customHeight="1">
      <c r="A19" s="156" t="s">
        <v>32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</row>
    <row r="20" spans="1:161" s="12" customFormat="1" ht="11.25">
      <c r="A20" s="138" t="s">
        <v>33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57" t="s">
        <v>34</v>
      </c>
      <c r="AR20" s="158"/>
      <c r="AS20" s="158"/>
      <c r="AT20" s="158"/>
      <c r="AU20" s="158"/>
      <c r="AV20" s="158"/>
      <c r="AW20" s="159"/>
      <c r="AX20" s="136" t="s">
        <v>35</v>
      </c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28" t="s">
        <v>36</v>
      </c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28" t="s">
        <v>37</v>
      </c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 t="s">
        <v>38</v>
      </c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30" t="s">
        <v>39</v>
      </c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2"/>
      <c r="EM20" s="136" t="s">
        <v>40</v>
      </c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</row>
    <row r="21" spans="1:161" s="12" customFormat="1" ht="11.25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60"/>
      <c r="AR21" s="161"/>
      <c r="AS21" s="161"/>
      <c r="AT21" s="161"/>
      <c r="AU21" s="161"/>
      <c r="AV21" s="161"/>
      <c r="AW21" s="162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33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5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</row>
    <row r="22" spans="1:161" s="12" customFormat="1" ht="11.25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63"/>
      <c r="AR22" s="164"/>
      <c r="AS22" s="164"/>
      <c r="AT22" s="164"/>
      <c r="AU22" s="164"/>
      <c r="AV22" s="164"/>
      <c r="AW22" s="165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33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5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</row>
    <row r="23" spans="1:161" s="12" customFormat="1" ht="12.75" customHeight="1">
      <c r="A23" s="13"/>
      <c r="B23" s="100" t="s">
        <v>41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1" t="s">
        <v>42</v>
      </c>
      <c r="AH23" s="101"/>
      <c r="AI23" s="101"/>
      <c r="AJ23" s="15" t="s">
        <v>43</v>
      </c>
      <c r="AM23" s="15"/>
      <c r="AN23" s="15"/>
      <c r="AO23" s="16"/>
      <c r="AP23" s="14"/>
      <c r="AQ23" s="151" t="s">
        <v>44</v>
      </c>
      <c r="AR23" s="152"/>
      <c r="AS23" s="152"/>
      <c r="AT23" s="152"/>
      <c r="AU23" s="152"/>
      <c r="AV23" s="152"/>
      <c r="AW23" s="152"/>
      <c r="AX23" s="122">
        <v>26805</v>
      </c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96" t="s">
        <v>45</v>
      </c>
      <c r="BR23" s="97"/>
      <c r="BS23" s="97" t="s">
        <v>46</v>
      </c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 t="s">
        <v>47</v>
      </c>
      <c r="CI23" s="98"/>
      <c r="CJ23" s="123">
        <f>677552-524062</f>
        <v>153490</v>
      </c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4"/>
      <c r="DB23" s="122">
        <v>4021</v>
      </c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4"/>
      <c r="DT23" s="122">
        <f>1054527+524062</f>
        <v>1578589</v>
      </c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4"/>
      <c r="EM23" s="122">
        <v>1762905</v>
      </c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4"/>
    </row>
    <row r="24" spans="1:161" s="12" customFormat="1" ht="3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20"/>
      <c r="AA24" s="20"/>
      <c r="AB24" s="20"/>
      <c r="AC24" s="19"/>
      <c r="AD24" s="19"/>
      <c r="AE24" s="19"/>
      <c r="AF24" s="19"/>
      <c r="AG24" s="19"/>
      <c r="AH24" s="19"/>
      <c r="AI24" s="18"/>
      <c r="AJ24" s="21"/>
      <c r="AK24" s="21"/>
      <c r="AL24" s="21"/>
      <c r="AM24" s="22"/>
      <c r="AN24" s="22"/>
      <c r="AO24" s="22"/>
      <c r="AP24" s="18"/>
      <c r="AQ24" s="105"/>
      <c r="AR24" s="81"/>
      <c r="AS24" s="81"/>
      <c r="AT24" s="81"/>
      <c r="AU24" s="81"/>
      <c r="AV24" s="81"/>
      <c r="AW24" s="81"/>
      <c r="AX24" s="86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93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5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8"/>
      <c r="DB24" s="86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8"/>
      <c r="DT24" s="86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8"/>
      <c r="EM24" s="86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8"/>
    </row>
    <row r="25" spans="1:161" s="12" customFormat="1" ht="12.7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P25" s="18"/>
      <c r="Q25" s="18"/>
      <c r="R25" s="18"/>
      <c r="S25" s="18"/>
      <c r="T25" s="20" t="s">
        <v>48</v>
      </c>
      <c r="U25" s="127" t="s">
        <v>49</v>
      </c>
      <c r="V25" s="127"/>
      <c r="W25" s="127"/>
      <c r="X25" s="18" t="s">
        <v>50</v>
      </c>
      <c r="Y25" s="18"/>
      <c r="Z25" s="18"/>
      <c r="AA25" s="24"/>
      <c r="AB25" s="24"/>
      <c r="AC25" s="24"/>
      <c r="AD25" s="24"/>
      <c r="AE25" s="24"/>
      <c r="AF25" s="24"/>
      <c r="AJ25" s="25"/>
      <c r="AK25" s="25"/>
      <c r="AL25" s="25"/>
      <c r="AM25" s="25"/>
      <c r="AN25" s="25"/>
      <c r="AO25" s="25"/>
      <c r="AP25" s="25"/>
      <c r="AQ25" s="102" t="s">
        <v>51</v>
      </c>
      <c r="AR25" s="103"/>
      <c r="AS25" s="103"/>
      <c r="AT25" s="103"/>
      <c r="AU25" s="103"/>
      <c r="AV25" s="103"/>
      <c r="AW25" s="103"/>
      <c r="AX25" s="147" t="s">
        <v>46</v>
      </c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8"/>
      <c r="BQ25" s="125" t="s">
        <v>46</v>
      </c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 t="s">
        <v>46</v>
      </c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 t="s">
        <v>46</v>
      </c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6">
        <v>248590</v>
      </c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>
        <v>248590</v>
      </c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</row>
    <row r="26" spans="1:161" s="12" customFormat="1" ht="16.5" customHeight="1">
      <c r="A26" s="17"/>
      <c r="B26" s="112" t="s">
        <v>52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05"/>
      <c r="AR26" s="81"/>
      <c r="AS26" s="81"/>
      <c r="AT26" s="81"/>
      <c r="AU26" s="81"/>
      <c r="AV26" s="81"/>
      <c r="AW26" s="81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50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</row>
    <row r="27" spans="1:161" s="12" customFormat="1" ht="11.25">
      <c r="A27" s="13"/>
      <c r="B27" s="118" t="s">
        <v>53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02" t="s">
        <v>54</v>
      </c>
      <c r="AR27" s="103"/>
      <c r="AS27" s="103"/>
      <c r="AT27" s="103"/>
      <c r="AU27" s="103"/>
      <c r="AV27" s="103"/>
      <c r="AW27" s="103"/>
      <c r="AX27" s="96" t="s">
        <v>55</v>
      </c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8"/>
      <c r="BQ27" s="96" t="s">
        <v>55</v>
      </c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8"/>
      <c r="CJ27" s="96" t="s">
        <v>55</v>
      </c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8"/>
      <c r="DB27" s="96" t="s">
        <v>55</v>
      </c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8"/>
      <c r="DT27" s="122">
        <v>237663</v>
      </c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4"/>
      <c r="EM27" s="122">
        <v>237663</v>
      </c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4"/>
    </row>
    <row r="28" spans="1:161" s="12" customFormat="1" ht="11.25">
      <c r="A28" s="17"/>
      <c r="B28" s="119" t="s">
        <v>56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05"/>
      <c r="AR28" s="81"/>
      <c r="AS28" s="81"/>
      <c r="AT28" s="81"/>
      <c r="AU28" s="81"/>
      <c r="AV28" s="81"/>
      <c r="AW28" s="81"/>
      <c r="AX28" s="93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5"/>
      <c r="BQ28" s="93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5"/>
      <c r="CJ28" s="93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5"/>
      <c r="DB28" s="93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5"/>
      <c r="DT28" s="86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8"/>
      <c r="EM28" s="86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8"/>
    </row>
    <row r="29" spans="1:161" s="12" customFormat="1" ht="11.25">
      <c r="A29" s="17"/>
      <c r="B29" s="108" t="s">
        <v>57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75" t="s">
        <v>58</v>
      </c>
      <c r="AR29" s="76"/>
      <c r="AS29" s="76"/>
      <c r="AT29" s="76"/>
      <c r="AU29" s="76"/>
      <c r="AV29" s="76"/>
      <c r="AW29" s="76"/>
      <c r="AX29" s="77" t="s">
        <v>55</v>
      </c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8"/>
      <c r="BQ29" s="77" t="s">
        <v>55</v>
      </c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 t="s">
        <v>55</v>
      </c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121" t="s">
        <v>46</v>
      </c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 t="s">
        <v>46</v>
      </c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</row>
    <row r="30" spans="1:161" s="12" customFormat="1" ht="24" customHeight="1">
      <c r="A30" s="17"/>
      <c r="B30" s="106" t="s">
        <v>59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9" t="s">
        <v>60</v>
      </c>
      <c r="AR30" s="110"/>
      <c r="AS30" s="110"/>
      <c r="AT30" s="110"/>
      <c r="AU30" s="110"/>
      <c r="AV30" s="110"/>
      <c r="AW30" s="110"/>
      <c r="AX30" s="77" t="s">
        <v>55</v>
      </c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8"/>
      <c r="BQ30" s="77" t="s">
        <v>55</v>
      </c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 t="s">
        <v>46</v>
      </c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 t="s">
        <v>55</v>
      </c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121">
        <v>10927</v>
      </c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>
        <v>10927</v>
      </c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</row>
    <row r="31" spans="1:161" s="12" customFormat="1" ht="11.25">
      <c r="A31" s="26"/>
      <c r="B31" s="108" t="s">
        <v>61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75" t="s">
        <v>62</v>
      </c>
      <c r="AR31" s="76"/>
      <c r="AS31" s="76"/>
      <c r="AT31" s="76"/>
      <c r="AU31" s="76"/>
      <c r="AV31" s="76"/>
      <c r="AW31" s="76"/>
      <c r="AX31" s="77" t="s">
        <v>46</v>
      </c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8"/>
      <c r="BQ31" s="77" t="s">
        <v>46</v>
      </c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 t="s">
        <v>46</v>
      </c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 t="s">
        <v>55</v>
      </c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 t="s">
        <v>55</v>
      </c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 t="s">
        <v>46</v>
      </c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</row>
    <row r="32" spans="1:161" s="12" customFormat="1" ht="11.25">
      <c r="A32" s="26"/>
      <c r="B32" s="108" t="s">
        <v>63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75" t="s">
        <v>64</v>
      </c>
      <c r="AR32" s="76"/>
      <c r="AS32" s="76"/>
      <c r="AT32" s="76"/>
      <c r="AU32" s="76"/>
      <c r="AV32" s="76"/>
      <c r="AW32" s="76"/>
      <c r="AX32" s="77" t="s">
        <v>46</v>
      </c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8"/>
      <c r="BQ32" s="77" t="s">
        <v>46</v>
      </c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 t="s">
        <v>46</v>
      </c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 t="s">
        <v>55</v>
      </c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 t="s">
        <v>46</v>
      </c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 t="s">
        <v>55</v>
      </c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</row>
    <row r="33" spans="1:161" s="12" customFormat="1" ht="12" customHeight="1">
      <c r="A33" s="26"/>
      <c r="B33" s="108" t="s">
        <v>65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75" t="s">
        <v>66</v>
      </c>
      <c r="AR33" s="76"/>
      <c r="AS33" s="76"/>
      <c r="AT33" s="76"/>
      <c r="AU33" s="76"/>
      <c r="AV33" s="76"/>
      <c r="AW33" s="76"/>
      <c r="AX33" s="77" t="s">
        <v>46</v>
      </c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8"/>
      <c r="BQ33" s="77" t="s">
        <v>46</v>
      </c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 t="s">
        <v>46</v>
      </c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 t="s">
        <v>46</v>
      </c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 t="s">
        <v>46</v>
      </c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</row>
    <row r="34" spans="1:161" s="12" customFormat="1" ht="11.25">
      <c r="A34" s="27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9" t="s">
        <v>67</v>
      </c>
    </row>
    <row r="35" spans="1:161" s="12" customFormat="1" ht="6" customHeight="1">
      <c r="A35" s="1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9"/>
    </row>
    <row r="36" spans="1:161" s="12" customFormat="1" ht="11.25">
      <c r="A36" s="138" t="s">
        <v>33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40"/>
      <c r="AQ36" s="138" t="s">
        <v>34</v>
      </c>
      <c r="AR36" s="139"/>
      <c r="AS36" s="139"/>
      <c r="AT36" s="139"/>
      <c r="AU36" s="139"/>
      <c r="AV36" s="139"/>
      <c r="AW36" s="140"/>
      <c r="AX36" s="136" t="s">
        <v>35</v>
      </c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28" t="s">
        <v>36</v>
      </c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28" t="s">
        <v>68</v>
      </c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 t="s">
        <v>69</v>
      </c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30" t="s">
        <v>39</v>
      </c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2"/>
      <c r="EM36" s="136" t="s">
        <v>40</v>
      </c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</row>
    <row r="37" spans="1:161" s="12" customFormat="1" ht="11.25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3"/>
      <c r="AQ37" s="141"/>
      <c r="AR37" s="142"/>
      <c r="AS37" s="142"/>
      <c r="AT37" s="142"/>
      <c r="AU37" s="142"/>
      <c r="AV37" s="142"/>
      <c r="AW37" s="143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33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5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</row>
    <row r="38" spans="1:161" s="12" customFormat="1" ht="11.25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6"/>
      <c r="AQ38" s="144"/>
      <c r="AR38" s="145"/>
      <c r="AS38" s="145"/>
      <c r="AT38" s="145"/>
      <c r="AU38" s="145"/>
      <c r="AV38" s="145"/>
      <c r="AW38" s="146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33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5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</row>
    <row r="39" spans="1:161" s="12" customFormat="1" ht="11.25">
      <c r="A39" s="26"/>
      <c r="B39" s="99" t="s">
        <v>70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75" t="s">
        <v>71</v>
      </c>
      <c r="AR39" s="76"/>
      <c r="AS39" s="76"/>
      <c r="AT39" s="76"/>
      <c r="AU39" s="76"/>
      <c r="AV39" s="76"/>
      <c r="AW39" s="76"/>
      <c r="AX39" s="80" t="s">
        <v>45</v>
      </c>
      <c r="AY39" s="73"/>
      <c r="AZ39" s="74" t="s">
        <v>46</v>
      </c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99" t="s">
        <v>47</v>
      </c>
      <c r="BP39" s="70"/>
      <c r="BQ39" s="78" t="s">
        <v>46</v>
      </c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1"/>
      <c r="CJ39" s="80" t="s">
        <v>45</v>
      </c>
      <c r="CK39" s="73"/>
      <c r="CL39" s="79">
        <v>10927</v>
      </c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99" t="s">
        <v>47</v>
      </c>
      <c r="DA39" s="70"/>
      <c r="DB39" s="80" t="s">
        <v>45</v>
      </c>
      <c r="DC39" s="73"/>
      <c r="DD39" s="74" t="s">
        <v>46</v>
      </c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99" t="s">
        <v>47</v>
      </c>
      <c r="DS39" s="70"/>
      <c r="DT39" s="80" t="s">
        <v>45</v>
      </c>
      <c r="DU39" s="73"/>
      <c r="DV39" s="74">
        <v>71</v>
      </c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99" t="s">
        <v>47</v>
      </c>
      <c r="EL39" s="70"/>
      <c r="EM39" s="80" t="s">
        <v>45</v>
      </c>
      <c r="EN39" s="73"/>
      <c r="EO39" s="79">
        <f>EO43+EO47</f>
        <v>10998</v>
      </c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99" t="s">
        <v>47</v>
      </c>
      <c r="FE39" s="70"/>
    </row>
    <row r="40" spans="1:161" s="12" customFormat="1" ht="11.25">
      <c r="A40" s="13"/>
      <c r="B40" s="118" t="s">
        <v>53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02" t="s">
        <v>72</v>
      </c>
      <c r="AR40" s="103"/>
      <c r="AS40" s="103"/>
      <c r="AT40" s="103"/>
      <c r="AU40" s="103"/>
      <c r="AV40" s="103"/>
      <c r="AW40" s="103"/>
      <c r="AX40" s="96" t="s">
        <v>55</v>
      </c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8"/>
      <c r="BQ40" s="96" t="s">
        <v>55</v>
      </c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8"/>
      <c r="CJ40" s="96" t="s">
        <v>55</v>
      </c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8"/>
      <c r="DB40" s="96" t="s">
        <v>55</v>
      </c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8"/>
      <c r="DT40" s="114" t="s">
        <v>45</v>
      </c>
      <c r="DU40" s="115"/>
      <c r="DV40" s="97" t="s">
        <v>46</v>
      </c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100" t="s">
        <v>47</v>
      </c>
      <c r="EL40" s="111"/>
      <c r="EM40" s="114" t="s">
        <v>45</v>
      </c>
      <c r="EN40" s="115"/>
      <c r="EO40" s="97" t="s">
        <v>46</v>
      </c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100" t="s">
        <v>47</v>
      </c>
      <c r="FE40" s="111"/>
    </row>
    <row r="41" spans="1:161" s="12" customFormat="1" ht="11.25">
      <c r="A41" s="17"/>
      <c r="B41" s="119" t="s">
        <v>73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05"/>
      <c r="AR41" s="81"/>
      <c r="AS41" s="81"/>
      <c r="AT41" s="81"/>
      <c r="AU41" s="81"/>
      <c r="AV41" s="81"/>
      <c r="AW41" s="81"/>
      <c r="AX41" s="93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5"/>
      <c r="BQ41" s="93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5"/>
      <c r="CJ41" s="93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5"/>
      <c r="DB41" s="93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5"/>
      <c r="DT41" s="116"/>
      <c r="DU41" s="117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112"/>
      <c r="EL41" s="113"/>
      <c r="EM41" s="116"/>
      <c r="EN41" s="117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112"/>
      <c r="FE41" s="113"/>
    </row>
    <row r="42" spans="1:161" s="12" customFormat="1" ht="11.25">
      <c r="A42" s="17"/>
      <c r="B42" s="108" t="s">
        <v>57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75" t="s">
        <v>74</v>
      </c>
      <c r="AR42" s="76"/>
      <c r="AS42" s="76"/>
      <c r="AT42" s="76"/>
      <c r="AU42" s="76"/>
      <c r="AV42" s="76"/>
      <c r="AW42" s="76"/>
      <c r="AX42" s="77" t="s">
        <v>55</v>
      </c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8"/>
      <c r="BQ42" s="77" t="s">
        <v>55</v>
      </c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80" t="s">
        <v>45</v>
      </c>
      <c r="CK42" s="73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99" t="s">
        <v>47</v>
      </c>
      <c r="DA42" s="70"/>
      <c r="DB42" s="77" t="s">
        <v>55</v>
      </c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80" t="s">
        <v>45</v>
      </c>
      <c r="DU42" s="73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99" t="s">
        <v>47</v>
      </c>
      <c r="EL42" s="70"/>
      <c r="EM42" s="80" t="s">
        <v>45</v>
      </c>
      <c r="EN42" s="73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99" t="s">
        <v>47</v>
      </c>
      <c r="FE42" s="70"/>
    </row>
    <row r="43" spans="1:161" s="12" customFormat="1" ht="24" customHeight="1">
      <c r="A43" s="17"/>
      <c r="B43" s="106" t="s">
        <v>75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9" t="s">
        <v>76</v>
      </c>
      <c r="AR43" s="110"/>
      <c r="AS43" s="110"/>
      <c r="AT43" s="110"/>
      <c r="AU43" s="110"/>
      <c r="AV43" s="110"/>
      <c r="AW43" s="110"/>
      <c r="AX43" s="77" t="s">
        <v>55</v>
      </c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8"/>
      <c r="BQ43" s="77" t="s">
        <v>55</v>
      </c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80" t="s">
        <v>45</v>
      </c>
      <c r="CK43" s="73"/>
      <c r="CL43" s="79">
        <v>10927</v>
      </c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99" t="s">
        <v>47</v>
      </c>
      <c r="DA43" s="70"/>
      <c r="DB43" s="77" t="s">
        <v>55</v>
      </c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80" t="s">
        <v>45</v>
      </c>
      <c r="DU43" s="73"/>
      <c r="DV43" s="74" t="s">
        <v>46</v>
      </c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99" t="s">
        <v>47</v>
      </c>
      <c r="EL43" s="70"/>
      <c r="EM43" s="80" t="s">
        <v>45</v>
      </c>
      <c r="EN43" s="73"/>
      <c r="EO43" s="79">
        <v>10927</v>
      </c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99" t="s">
        <v>47</v>
      </c>
      <c r="FE43" s="70"/>
    </row>
    <row r="44" spans="1:161" s="12" customFormat="1" ht="11.25">
      <c r="A44" s="26"/>
      <c r="B44" s="108" t="s">
        <v>77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75" t="s">
        <v>78</v>
      </c>
      <c r="AR44" s="76"/>
      <c r="AS44" s="76"/>
      <c r="AT44" s="76"/>
      <c r="AU44" s="76"/>
      <c r="AV44" s="76"/>
      <c r="AW44" s="76"/>
      <c r="AX44" s="80" t="s">
        <v>45</v>
      </c>
      <c r="AY44" s="73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99" t="s">
        <v>47</v>
      </c>
      <c r="BP44" s="70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 t="s">
        <v>79</v>
      </c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 t="s">
        <v>55</v>
      </c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 t="s">
        <v>46</v>
      </c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80" t="s">
        <v>45</v>
      </c>
      <c r="EN44" s="73"/>
      <c r="EO44" s="74" t="s">
        <v>46</v>
      </c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99" t="s">
        <v>47</v>
      </c>
      <c r="FE44" s="70"/>
    </row>
    <row r="45" spans="1:161" s="12" customFormat="1" ht="11.25">
      <c r="A45" s="26"/>
      <c r="B45" s="108" t="s">
        <v>80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75" t="s">
        <v>81</v>
      </c>
      <c r="AR45" s="76"/>
      <c r="AS45" s="76"/>
      <c r="AT45" s="76"/>
      <c r="AU45" s="76"/>
      <c r="AV45" s="76"/>
      <c r="AW45" s="76"/>
      <c r="AX45" s="80" t="s">
        <v>45</v>
      </c>
      <c r="AY45" s="73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99" t="s">
        <v>47</v>
      </c>
      <c r="BP45" s="70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 t="s">
        <v>46</v>
      </c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 t="s">
        <v>55</v>
      </c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 t="s">
        <v>46</v>
      </c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80" t="s">
        <v>45</v>
      </c>
      <c r="EN45" s="73"/>
      <c r="EO45" s="74" t="s">
        <v>46</v>
      </c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99" t="s">
        <v>47</v>
      </c>
      <c r="FE45" s="70"/>
    </row>
    <row r="46" spans="1:161" s="12" customFormat="1" ht="11.25">
      <c r="A46" s="26"/>
      <c r="B46" s="108" t="s">
        <v>65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75" t="s">
        <v>82</v>
      </c>
      <c r="AR46" s="76"/>
      <c r="AS46" s="76"/>
      <c r="AT46" s="76"/>
      <c r="AU46" s="76"/>
      <c r="AV46" s="76"/>
      <c r="AW46" s="76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8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 t="s">
        <v>46</v>
      </c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 t="s">
        <v>46</v>
      </c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80" t="s">
        <v>45</v>
      </c>
      <c r="EN46" s="73"/>
      <c r="EO46" s="74" t="s">
        <v>46</v>
      </c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99" t="s">
        <v>47</v>
      </c>
      <c r="FE46" s="70"/>
    </row>
    <row r="47" spans="1:161" s="12" customFormat="1" ht="11.25">
      <c r="A47" s="26"/>
      <c r="B47" s="108" t="s">
        <v>83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75" t="s">
        <v>84</v>
      </c>
      <c r="AR47" s="76"/>
      <c r="AS47" s="76"/>
      <c r="AT47" s="76"/>
      <c r="AU47" s="76"/>
      <c r="AV47" s="76"/>
      <c r="AW47" s="76"/>
      <c r="AX47" s="77" t="s">
        <v>55</v>
      </c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8"/>
      <c r="BQ47" s="77" t="s">
        <v>55</v>
      </c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 t="s">
        <v>55</v>
      </c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 t="s">
        <v>55</v>
      </c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80" t="s">
        <v>45</v>
      </c>
      <c r="DU47" s="73"/>
      <c r="DV47" s="74">
        <v>71</v>
      </c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99" t="s">
        <v>47</v>
      </c>
      <c r="EL47" s="70"/>
      <c r="EM47" s="80" t="s">
        <v>45</v>
      </c>
      <c r="EN47" s="73"/>
      <c r="EO47" s="74">
        <v>71</v>
      </c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99" t="s">
        <v>47</v>
      </c>
      <c r="FE47" s="70"/>
    </row>
    <row r="48" spans="1:161" s="12" customFormat="1" ht="11.25">
      <c r="A48" s="26"/>
      <c r="B48" s="99" t="s">
        <v>85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75" t="s">
        <v>86</v>
      </c>
      <c r="AR48" s="76"/>
      <c r="AS48" s="76"/>
      <c r="AT48" s="76"/>
      <c r="AU48" s="76"/>
      <c r="AV48" s="76"/>
      <c r="AW48" s="76"/>
      <c r="AX48" s="77" t="s">
        <v>55</v>
      </c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8"/>
      <c r="BQ48" s="77" t="s">
        <v>55</v>
      </c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 t="s">
        <v>55</v>
      </c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</row>
    <row r="49" spans="1:161" s="12" customFormat="1" ht="11.25">
      <c r="A49" s="26"/>
      <c r="B49" s="99" t="s">
        <v>87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75" t="s">
        <v>88</v>
      </c>
      <c r="AR49" s="76"/>
      <c r="AS49" s="76"/>
      <c r="AT49" s="76"/>
      <c r="AU49" s="76"/>
      <c r="AV49" s="76"/>
      <c r="AW49" s="76"/>
      <c r="AX49" s="77" t="s">
        <v>55</v>
      </c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8"/>
      <c r="BQ49" s="77" t="s">
        <v>55</v>
      </c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 t="s">
        <v>55</v>
      </c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 t="s">
        <v>55</v>
      </c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</row>
    <row r="50" spans="1:161" s="12" customFormat="1" ht="12.75" customHeight="1">
      <c r="A50" s="13"/>
      <c r="B50" s="100" t="s">
        <v>41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1" t="s">
        <v>49</v>
      </c>
      <c r="AH50" s="101"/>
      <c r="AI50" s="101"/>
      <c r="AJ50" s="16" t="s">
        <v>50</v>
      </c>
      <c r="AM50" s="16"/>
      <c r="AN50" s="16"/>
      <c r="AO50" s="16"/>
      <c r="AP50" s="14"/>
      <c r="AQ50" s="102" t="s">
        <v>89</v>
      </c>
      <c r="AR50" s="103"/>
      <c r="AS50" s="103"/>
      <c r="AT50" s="103"/>
      <c r="AU50" s="103"/>
      <c r="AV50" s="103"/>
      <c r="AW50" s="103"/>
      <c r="AX50" s="83">
        <v>26805</v>
      </c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96" t="s">
        <v>45</v>
      </c>
      <c r="BR50" s="97"/>
      <c r="BS50" s="97" t="s">
        <v>46</v>
      </c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 t="s">
        <v>47</v>
      </c>
      <c r="CI50" s="98"/>
      <c r="CJ50" s="83">
        <f>CJ23-CL39</f>
        <v>142563</v>
      </c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5"/>
      <c r="DB50" s="83">
        <v>4021</v>
      </c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5"/>
      <c r="DT50" s="83">
        <f>DT23+DT25-DV39</f>
        <v>1827108</v>
      </c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5"/>
      <c r="EM50" s="83">
        <f>AX50+CJ50+DB50+DT50</f>
        <v>2000497</v>
      </c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5"/>
    </row>
    <row r="51" spans="1:161" s="12" customFormat="1" ht="3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9"/>
      <c r="Z51" s="20"/>
      <c r="AA51" s="20"/>
      <c r="AB51" s="20"/>
      <c r="AC51" s="19"/>
      <c r="AD51" s="19"/>
      <c r="AE51" s="19"/>
      <c r="AF51" s="19"/>
      <c r="AG51" s="19"/>
      <c r="AH51" s="19"/>
      <c r="AI51" s="18"/>
      <c r="AJ51" s="21"/>
      <c r="AK51" s="21"/>
      <c r="AL51" s="21"/>
      <c r="AM51" s="22"/>
      <c r="AN51" s="22"/>
      <c r="AO51" s="22"/>
      <c r="AP51" s="18"/>
      <c r="AQ51" s="105"/>
      <c r="AR51" s="81"/>
      <c r="AS51" s="81"/>
      <c r="AT51" s="81"/>
      <c r="AU51" s="81"/>
      <c r="AV51" s="81"/>
      <c r="AW51" s="81"/>
      <c r="AX51" s="86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93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5"/>
      <c r="CJ51" s="86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8"/>
      <c r="DB51" s="86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8"/>
      <c r="DT51" s="86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8"/>
      <c r="EM51" s="86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8"/>
    </row>
    <row r="52" spans="1:161" s="12" customFormat="1" ht="12.75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P52" s="18"/>
      <c r="Q52" s="18"/>
      <c r="R52" s="18"/>
      <c r="S52" s="18"/>
      <c r="T52" s="20" t="s">
        <v>48</v>
      </c>
      <c r="U52" s="127" t="s">
        <v>8</v>
      </c>
      <c r="V52" s="127"/>
      <c r="W52" s="127"/>
      <c r="X52" s="18" t="s">
        <v>90</v>
      </c>
      <c r="Y52" s="18"/>
      <c r="Z52" s="18"/>
      <c r="AA52" s="24"/>
      <c r="AB52" s="24"/>
      <c r="AC52" s="24"/>
      <c r="AD52" s="24"/>
      <c r="AE52" s="24"/>
      <c r="AF52" s="24"/>
      <c r="AG52" s="24"/>
      <c r="AH52" s="24"/>
      <c r="AI52" s="25"/>
      <c r="AJ52" s="25"/>
      <c r="AK52" s="25"/>
      <c r="AL52" s="25"/>
      <c r="AM52" s="25"/>
      <c r="AN52" s="25"/>
      <c r="AO52" s="25"/>
      <c r="AP52" s="25"/>
      <c r="AQ52" s="102" t="s">
        <v>91</v>
      </c>
      <c r="AR52" s="103"/>
      <c r="AS52" s="103"/>
      <c r="AT52" s="103"/>
      <c r="AU52" s="103"/>
      <c r="AV52" s="103"/>
      <c r="AW52" s="103"/>
      <c r="AX52" s="125" t="s">
        <v>46</v>
      </c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93"/>
      <c r="BQ52" s="125" t="s">
        <v>46</v>
      </c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6">
        <f>DT54+DT57</f>
        <v>667449</v>
      </c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6">
        <f>DT52</f>
        <v>667449</v>
      </c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</row>
    <row r="53" spans="1:161" s="12" customFormat="1" ht="16.5" customHeight="1">
      <c r="A53" s="17"/>
      <c r="B53" s="112" t="s">
        <v>52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05"/>
      <c r="AR53" s="81"/>
      <c r="AS53" s="81"/>
      <c r="AT53" s="81"/>
      <c r="AU53" s="81"/>
      <c r="AV53" s="81"/>
      <c r="AW53" s="81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8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</row>
    <row r="54" spans="1:161" s="12" customFormat="1" ht="11.25">
      <c r="A54" s="13"/>
      <c r="B54" s="118" t="s">
        <v>53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02" t="s">
        <v>92</v>
      </c>
      <c r="AR54" s="103"/>
      <c r="AS54" s="103"/>
      <c r="AT54" s="103"/>
      <c r="AU54" s="103"/>
      <c r="AV54" s="103"/>
      <c r="AW54" s="103"/>
      <c r="AX54" s="96" t="s">
        <v>55</v>
      </c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8"/>
      <c r="BQ54" s="96" t="s">
        <v>55</v>
      </c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8"/>
      <c r="CJ54" s="96" t="s">
        <v>55</v>
      </c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8"/>
      <c r="DB54" s="96" t="s">
        <v>55</v>
      </c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8"/>
      <c r="DT54" s="122">
        <v>665679</v>
      </c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4"/>
      <c r="EM54" s="122">
        <f>DT54</f>
        <v>665679</v>
      </c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8"/>
    </row>
    <row r="55" spans="1:161" s="12" customFormat="1" ht="11.25">
      <c r="A55" s="17"/>
      <c r="B55" s="119" t="s">
        <v>56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05"/>
      <c r="AR55" s="81"/>
      <c r="AS55" s="81"/>
      <c r="AT55" s="81"/>
      <c r="AU55" s="81"/>
      <c r="AV55" s="81"/>
      <c r="AW55" s="81"/>
      <c r="AX55" s="93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5"/>
      <c r="BQ55" s="93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5"/>
      <c r="CJ55" s="93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5"/>
      <c r="DB55" s="93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5"/>
      <c r="DT55" s="86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8"/>
      <c r="EM55" s="93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5"/>
    </row>
    <row r="56" spans="1:161" s="12" customFormat="1" ht="11.25">
      <c r="A56" s="17"/>
      <c r="B56" s="108" t="s">
        <v>57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75" t="s">
        <v>93</v>
      </c>
      <c r="AR56" s="76"/>
      <c r="AS56" s="76"/>
      <c r="AT56" s="76"/>
      <c r="AU56" s="76"/>
      <c r="AV56" s="76"/>
      <c r="AW56" s="76"/>
      <c r="AX56" s="77" t="s">
        <v>55</v>
      </c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8"/>
      <c r="BQ56" s="77" t="s">
        <v>55</v>
      </c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 t="s">
        <v>46</v>
      </c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 t="s">
        <v>55</v>
      </c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</row>
    <row r="57" spans="1:161" s="12" customFormat="1" ht="37.5" customHeight="1">
      <c r="A57" s="17"/>
      <c r="B57" s="106" t="s">
        <v>94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9" t="s">
        <v>95</v>
      </c>
      <c r="AR57" s="110"/>
      <c r="AS57" s="110"/>
      <c r="AT57" s="110"/>
      <c r="AU57" s="110"/>
      <c r="AV57" s="110"/>
      <c r="AW57" s="110"/>
      <c r="AX57" s="77" t="s">
        <v>55</v>
      </c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8"/>
      <c r="BQ57" s="77" t="s">
        <v>55</v>
      </c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 t="s">
        <v>46</v>
      </c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 t="s">
        <v>55</v>
      </c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121">
        <v>1770</v>
      </c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>
        <f>DT57</f>
        <v>1770</v>
      </c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</row>
    <row r="58" spans="1:161" s="12" customFormat="1" ht="11.25">
      <c r="A58" s="26"/>
      <c r="B58" s="108" t="s">
        <v>61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75" t="s">
        <v>96</v>
      </c>
      <c r="AR58" s="76"/>
      <c r="AS58" s="76"/>
      <c r="AT58" s="76"/>
      <c r="AU58" s="76"/>
      <c r="AV58" s="76"/>
      <c r="AW58" s="76"/>
      <c r="AX58" s="77" t="s">
        <v>46</v>
      </c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8"/>
      <c r="BQ58" s="77" t="s">
        <v>46</v>
      </c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 t="s">
        <v>46</v>
      </c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 t="s">
        <v>55</v>
      </c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 t="s">
        <v>55</v>
      </c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</row>
    <row r="59" spans="1:161" s="12" customFormat="1" ht="11.25">
      <c r="A59" s="26"/>
      <c r="B59" s="108" t="s">
        <v>63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75" t="s">
        <v>97</v>
      </c>
      <c r="AR59" s="76"/>
      <c r="AS59" s="76"/>
      <c r="AT59" s="76"/>
      <c r="AU59" s="76"/>
      <c r="AV59" s="76"/>
      <c r="AW59" s="76"/>
      <c r="AX59" s="120" t="s">
        <v>46</v>
      </c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96"/>
      <c r="BQ59" s="120" t="s">
        <v>46</v>
      </c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 t="s">
        <v>46</v>
      </c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 t="s">
        <v>55</v>
      </c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 t="s">
        <v>55</v>
      </c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</row>
    <row r="60" spans="1:161" s="12" customFormat="1" ht="11.25">
      <c r="A60" s="26"/>
      <c r="B60" s="108" t="s">
        <v>65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75" t="s">
        <v>98</v>
      </c>
      <c r="AR60" s="76"/>
      <c r="AS60" s="76"/>
      <c r="AT60" s="76"/>
      <c r="AU60" s="76"/>
      <c r="AV60" s="76"/>
      <c r="AW60" s="76"/>
      <c r="AX60" s="77" t="s">
        <v>46</v>
      </c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 t="s">
        <v>46</v>
      </c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 t="s">
        <v>46</v>
      </c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 t="s">
        <v>46</v>
      </c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</row>
    <row r="61" spans="1:161" s="12" customFormat="1" ht="11.25">
      <c r="A61" s="26"/>
      <c r="B61" s="99" t="s">
        <v>70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75" t="s">
        <v>99</v>
      </c>
      <c r="AR61" s="76"/>
      <c r="AS61" s="76"/>
      <c r="AT61" s="76"/>
      <c r="AU61" s="76"/>
      <c r="AV61" s="76"/>
      <c r="AW61" s="76"/>
      <c r="AX61" s="80" t="s">
        <v>45</v>
      </c>
      <c r="AY61" s="73"/>
      <c r="AZ61" s="74" t="s">
        <v>46</v>
      </c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99" t="s">
        <v>47</v>
      </c>
      <c r="BP61" s="70"/>
      <c r="BQ61" s="78" t="s">
        <v>46</v>
      </c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1"/>
      <c r="CJ61" s="80" t="s">
        <v>45</v>
      </c>
      <c r="CK61" s="73"/>
      <c r="CL61" s="79">
        <v>1770</v>
      </c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99" t="s">
        <v>47</v>
      </c>
      <c r="DA61" s="70"/>
      <c r="DB61" s="80" t="s">
        <v>45</v>
      </c>
      <c r="DC61" s="73"/>
      <c r="DD61" s="74" t="s">
        <v>46</v>
      </c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99" t="s">
        <v>47</v>
      </c>
      <c r="DS61" s="70"/>
      <c r="DT61" s="80" t="s">
        <v>45</v>
      </c>
      <c r="DU61" s="73"/>
      <c r="DV61" s="79">
        <f>DV65+DV69+DV70</f>
        <v>20543.783</v>
      </c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99" t="s">
        <v>47</v>
      </c>
      <c r="EL61" s="70"/>
      <c r="EM61" s="80" t="s">
        <v>45</v>
      </c>
      <c r="EN61" s="73"/>
      <c r="EO61" s="79">
        <f>CL61+DV61</f>
        <v>22313.783</v>
      </c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99" t="s">
        <v>47</v>
      </c>
      <c r="FE61" s="70"/>
    </row>
    <row r="62" spans="1:161" s="12" customFormat="1" ht="11.25">
      <c r="A62" s="13"/>
      <c r="B62" s="118" t="s">
        <v>53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02" t="s">
        <v>100</v>
      </c>
      <c r="AR62" s="103"/>
      <c r="AS62" s="103"/>
      <c r="AT62" s="103"/>
      <c r="AU62" s="103"/>
      <c r="AV62" s="103"/>
      <c r="AW62" s="103"/>
      <c r="AX62" s="96" t="s">
        <v>55</v>
      </c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8"/>
      <c r="BQ62" s="96" t="s">
        <v>55</v>
      </c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8"/>
      <c r="CJ62" s="96" t="s">
        <v>55</v>
      </c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8"/>
      <c r="DB62" s="96" t="s">
        <v>55</v>
      </c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8"/>
      <c r="DT62" s="114" t="s">
        <v>45</v>
      </c>
      <c r="DU62" s="115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100" t="s">
        <v>47</v>
      </c>
      <c r="EL62" s="111"/>
      <c r="EM62" s="114" t="s">
        <v>45</v>
      </c>
      <c r="EN62" s="115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100" t="s">
        <v>47</v>
      </c>
      <c r="FE62" s="111"/>
    </row>
    <row r="63" spans="1:161" s="12" customFormat="1" ht="11.25">
      <c r="A63" s="17"/>
      <c r="B63" s="119" t="s">
        <v>73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05"/>
      <c r="AR63" s="81"/>
      <c r="AS63" s="81"/>
      <c r="AT63" s="81"/>
      <c r="AU63" s="81"/>
      <c r="AV63" s="81"/>
      <c r="AW63" s="81"/>
      <c r="AX63" s="93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5"/>
      <c r="BQ63" s="93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5"/>
      <c r="CJ63" s="93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5"/>
      <c r="DB63" s="93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5"/>
      <c r="DT63" s="116"/>
      <c r="DU63" s="117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112"/>
      <c r="EL63" s="113"/>
      <c r="EM63" s="116"/>
      <c r="EN63" s="117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112"/>
      <c r="FE63" s="113"/>
    </row>
    <row r="64" spans="1:161" s="12" customFormat="1" ht="11.25">
      <c r="A64" s="17"/>
      <c r="B64" s="108" t="s">
        <v>57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75" t="s">
        <v>101</v>
      </c>
      <c r="AR64" s="76"/>
      <c r="AS64" s="76"/>
      <c r="AT64" s="76"/>
      <c r="AU64" s="76"/>
      <c r="AV64" s="76"/>
      <c r="AW64" s="76"/>
      <c r="AX64" s="77" t="s">
        <v>55</v>
      </c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8"/>
      <c r="BQ64" s="77" t="s">
        <v>55</v>
      </c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80" t="s">
        <v>45</v>
      </c>
      <c r="CK64" s="73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99" t="s">
        <v>47</v>
      </c>
      <c r="DA64" s="70"/>
      <c r="DB64" s="77" t="s">
        <v>55</v>
      </c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80" t="s">
        <v>45</v>
      </c>
      <c r="DU64" s="73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99" t="s">
        <v>47</v>
      </c>
      <c r="EL64" s="70"/>
      <c r="EM64" s="80" t="s">
        <v>45</v>
      </c>
      <c r="EN64" s="73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99" t="s">
        <v>47</v>
      </c>
      <c r="FE64" s="70"/>
    </row>
    <row r="65" spans="1:161" s="12" customFormat="1" ht="36.75" customHeight="1">
      <c r="A65" s="17"/>
      <c r="B65" s="106" t="s">
        <v>102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9" t="s">
        <v>103</v>
      </c>
      <c r="AR65" s="110"/>
      <c r="AS65" s="110"/>
      <c r="AT65" s="110"/>
      <c r="AU65" s="110"/>
      <c r="AV65" s="110"/>
      <c r="AW65" s="110"/>
      <c r="AX65" s="77" t="s">
        <v>55</v>
      </c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8"/>
      <c r="BQ65" s="77" t="s">
        <v>55</v>
      </c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80" t="s">
        <v>45</v>
      </c>
      <c r="CK65" s="73"/>
      <c r="CL65" s="79">
        <f>'[1]Лист1'!E98/1000</f>
        <v>1769.5278400000002</v>
      </c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99" t="s">
        <v>47</v>
      </c>
      <c r="DA65" s="70"/>
      <c r="DB65" s="77" t="s">
        <v>55</v>
      </c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80" t="s">
        <v>45</v>
      </c>
      <c r="DU65" s="73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99" t="s">
        <v>47</v>
      </c>
      <c r="EL65" s="70"/>
      <c r="EM65" s="80" t="s">
        <v>45</v>
      </c>
      <c r="EN65" s="73"/>
      <c r="EO65" s="79">
        <f>DV65+CL65</f>
        <v>1769.5278400000002</v>
      </c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99" t="s">
        <v>47</v>
      </c>
      <c r="FE65" s="70"/>
    </row>
    <row r="66" spans="1:161" s="12" customFormat="1" ht="11.25">
      <c r="A66" s="26"/>
      <c r="B66" s="108" t="s">
        <v>77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75" t="s">
        <v>104</v>
      </c>
      <c r="AR66" s="76"/>
      <c r="AS66" s="76"/>
      <c r="AT66" s="76"/>
      <c r="AU66" s="76"/>
      <c r="AV66" s="76"/>
      <c r="AW66" s="76"/>
      <c r="AX66" s="80" t="s">
        <v>45</v>
      </c>
      <c r="AY66" s="73"/>
      <c r="AZ66" s="74" t="s">
        <v>46</v>
      </c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99" t="s">
        <v>47</v>
      </c>
      <c r="BP66" s="70"/>
      <c r="BQ66" s="77" t="s">
        <v>46</v>
      </c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 t="s">
        <v>46</v>
      </c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 t="s">
        <v>55</v>
      </c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80" t="s">
        <v>45</v>
      </c>
      <c r="EN66" s="73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99" t="s">
        <v>47</v>
      </c>
      <c r="FE66" s="70"/>
    </row>
    <row r="67" spans="1:161" s="12" customFormat="1" ht="11.25">
      <c r="A67" s="26"/>
      <c r="B67" s="108" t="s">
        <v>80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75" t="s">
        <v>105</v>
      </c>
      <c r="AR67" s="76"/>
      <c r="AS67" s="76"/>
      <c r="AT67" s="76"/>
      <c r="AU67" s="76"/>
      <c r="AV67" s="76"/>
      <c r="AW67" s="76"/>
      <c r="AX67" s="80" t="s">
        <v>45</v>
      </c>
      <c r="AY67" s="73"/>
      <c r="AZ67" s="74" t="s">
        <v>46</v>
      </c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99" t="s">
        <v>47</v>
      </c>
      <c r="BP67" s="70"/>
      <c r="BQ67" s="77" t="s">
        <v>46</v>
      </c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 t="s">
        <v>46</v>
      </c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 t="s">
        <v>55</v>
      </c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80" t="s">
        <v>45</v>
      </c>
      <c r="EN67" s="73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99" t="s">
        <v>47</v>
      </c>
      <c r="FE67" s="70"/>
    </row>
    <row r="68" spans="1:161" s="12" customFormat="1" ht="11.25">
      <c r="A68" s="26"/>
      <c r="B68" s="108" t="s">
        <v>65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75" t="s">
        <v>106</v>
      </c>
      <c r="AR68" s="76"/>
      <c r="AS68" s="76"/>
      <c r="AT68" s="76"/>
      <c r="AU68" s="76"/>
      <c r="AV68" s="76"/>
      <c r="AW68" s="76"/>
      <c r="AX68" s="77" t="s">
        <v>46</v>
      </c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8"/>
      <c r="BQ68" s="77" t="s">
        <v>46</v>
      </c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 t="s">
        <v>46</v>
      </c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 t="s">
        <v>46</v>
      </c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80" t="s">
        <v>45</v>
      </c>
      <c r="EN68" s="73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99" t="s">
        <v>47</v>
      </c>
      <c r="FE68" s="70"/>
    </row>
    <row r="69" spans="1:161" s="12" customFormat="1" ht="11.25">
      <c r="A69" s="26"/>
      <c r="B69" s="108" t="s">
        <v>83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75" t="s">
        <v>107</v>
      </c>
      <c r="AR69" s="76"/>
      <c r="AS69" s="76"/>
      <c r="AT69" s="76"/>
      <c r="AU69" s="76"/>
      <c r="AV69" s="76"/>
      <c r="AW69" s="76"/>
      <c r="AX69" s="77" t="s">
        <v>55</v>
      </c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8"/>
      <c r="BQ69" s="77" t="s">
        <v>55</v>
      </c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 t="s">
        <v>55</v>
      </c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 t="s">
        <v>55</v>
      </c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80" t="s">
        <v>45</v>
      </c>
      <c r="DU69" s="73"/>
      <c r="DV69" s="79">
        <f>('[1]Лист1'!E90-'[1]Лист1'!G90)/1000</f>
        <v>18763.783</v>
      </c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99" t="s">
        <v>47</v>
      </c>
      <c r="EL69" s="70"/>
      <c r="EM69" s="80" t="s">
        <v>45</v>
      </c>
      <c r="EN69" s="73"/>
      <c r="EO69" s="79">
        <f>DV69</f>
        <v>18763.783</v>
      </c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99" t="s">
        <v>47</v>
      </c>
      <c r="FE69" s="70"/>
    </row>
    <row r="70" spans="1:161" s="12" customFormat="1" ht="11.25">
      <c r="A70" s="26"/>
      <c r="B70" s="106" t="s">
        <v>108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75" t="s">
        <v>109</v>
      </c>
      <c r="AR70" s="76"/>
      <c r="AS70" s="76"/>
      <c r="AT70" s="76"/>
      <c r="AU70" s="76"/>
      <c r="AV70" s="76"/>
      <c r="AW70" s="107"/>
      <c r="AX70" s="78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1"/>
      <c r="BQ70" s="78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1"/>
      <c r="CJ70" s="78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1"/>
      <c r="DB70" s="78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1"/>
      <c r="DT70" s="78" t="s">
        <v>45</v>
      </c>
      <c r="DU70" s="74"/>
      <c r="DV70" s="79">
        <v>1780</v>
      </c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4" t="s">
        <v>47</v>
      </c>
      <c r="EL70" s="71"/>
      <c r="EM70" s="72" t="s">
        <v>45</v>
      </c>
      <c r="EN70" s="79"/>
      <c r="EO70" s="79">
        <v>1780</v>
      </c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 t="s">
        <v>47</v>
      </c>
      <c r="FE70" s="71"/>
    </row>
    <row r="71" spans="1:161" s="12" customFormat="1" ht="11.25">
      <c r="A71" s="26"/>
      <c r="B71" s="99" t="s">
        <v>85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75" t="s">
        <v>110</v>
      </c>
      <c r="AR71" s="76"/>
      <c r="AS71" s="76"/>
      <c r="AT71" s="76"/>
      <c r="AU71" s="76"/>
      <c r="AV71" s="76"/>
      <c r="AW71" s="76"/>
      <c r="AX71" s="77" t="s">
        <v>55</v>
      </c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8"/>
      <c r="BQ71" s="77" t="s">
        <v>55</v>
      </c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 t="s">
        <v>46</v>
      </c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 t="s">
        <v>46</v>
      </c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 t="s">
        <v>55</v>
      </c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</row>
    <row r="72" spans="1:161" s="12" customFormat="1" ht="11.25">
      <c r="A72" s="26"/>
      <c r="B72" s="99" t="s">
        <v>87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75" t="s">
        <v>111</v>
      </c>
      <c r="AR72" s="76"/>
      <c r="AS72" s="76"/>
      <c r="AT72" s="76"/>
      <c r="AU72" s="76"/>
      <c r="AV72" s="76"/>
      <c r="AW72" s="76"/>
      <c r="AX72" s="77" t="s">
        <v>55</v>
      </c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8"/>
      <c r="BQ72" s="77" t="s">
        <v>55</v>
      </c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 t="s">
        <v>55</v>
      </c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 t="s">
        <v>46</v>
      </c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 t="s">
        <v>55</v>
      </c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</row>
    <row r="73" spans="1:161" s="12" customFormat="1" ht="12.75" customHeight="1">
      <c r="A73" s="13"/>
      <c r="B73" s="100" t="s">
        <v>41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1" t="s">
        <v>8</v>
      </c>
      <c r="AH73" s="101"/>
      <c r="AI73" s="101"/>
      <c r="AJ73" s="15" t="s">
        <v>90</v>
      </c>
      <c r="AM73" s="15"/>
      <c r="AN73" s="15"/>
      <c r="AO73" s="16"/>
      <c r="AP73" s="14"/>
      <c r="AQ73" s="102" t="s">
        <v>112</v>
      </c>
      <c r="AR73" s="103"/>
      <c r="AS73" s="103"/>
      <c r="AT73" s="103"/>
      <c r="AU73" s="103"/>
      <c r="AV73" s="103"/>
      <c r="AW73" s="104"/>
      <c r="AX73" s="83">
        <f>AX50</f>
        <v>26805</v>
      </c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5"/>
      <c r="BQ73" s="96" t="s">
        <v>45</v>
      </c>
      <c r="BR73" s="97"/>
      <c r="BS73" s="97" t="s">
        <v>46</v>
      </c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 t="s">
        <v>47</v>
      </c>
      <c r="CI73" s="98"/>
      <c r="CJ73" s="83">
        <f>CJ50-CL61</f>
        <v>140793</v>
      </c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5"/>
      <c r="DB73" s="83">
        <v>4021</v>
      </c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5"/>
      <c r="DT73" s="83">
        <f>DT50+DT52-DV61</f>
        <v>2474013.217</v>
      </c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2"/>
      <c r="EM73" s="83">
        <f>AX73+CJ73+DB73+DT73</f>
        <v>2645632.217</v>
      </c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2"/>
    </row>
    <row r="74" spans="1:161" s="12" customFormat="1" ht="3" customHeight="1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9"/>
      <c r="Z74" s="20"/>
      <c r="AA74" s="20"/>
      <c r="AB74" s="20"/>
      <c r="AC74" s="19"/>
      <c r="AD74" s="19"/>
      <c r="AE74" s="19"/>
      <c r="AF74" s="19"/>
      <c r="AG74" s="19"/>
      <c r="AH74" s="19"/>
      <c r="AI74" s="18"/>
      <c r="AJ74" s="21"/>
      <c r="AK74" s="21"/>
      <c r="AL74" s="21"/>
      <c r="AM74" s="22"/>
      <c r="AN74" s="22"/>
      <c r="AO74" s="22"/>
      <c r="AP74" s="18"/>
      <c r="AQ74" s="105"/>
      <c r="AR74" s="81"/>
      <c r="AS74" s="81"/>
      <c r="AT74" s="81"/>
      <c r="AU74" s="81"/>
      <c r="AV74" s="81"/>
      <c r="AW74" s="82"/>
      <c r="AX74" s="86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8"/>
      <c r="BQ74" s="93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5"/>
      <c r="CJ74" s="86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8"/>
      <c r="DB74" s="86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8"/>
      <c r="DT74" s="93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5"/>
      <c r="EM74" s="93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5"/>
    </row>
    <row r="76" spans="150:161" ht="12.75">
      <c r="ET76" s="89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</row>
    <row r="77" spans="155:160" ht="12.75">
      <c r="EY77" s="89"/>
      <c r="EZ77" s="90"/>
      <c r="FA77" s="90"/>
      <c r="FB77" s="90"/>
      <c r="FC77" s="90"/>
      <c r="FD77" s="90"/>
    </row>
  </sheetData>
  <sheetProtection/>
  <mergeCells count="444">
    <mergeCell ref="A8:CG8"/>
    <mergeCell ref="AJ9:AP9"/>
    <mergeCell ref="AQ9:AT9"/>
    <mergeCell ref="CH9:DA9"/>
    <mergeCell ref="CH10:DA10"/>
    <mergeCell ref="CH11:CM11"/>
    <mergeCell ref="CN11:CU11"/>
    <mergeCell ref="CV11:DA11"/>
    <mergeCell ref="N12:BU12"/>
    <mergeCell ref="CH12:DA12"/>
    <mergeCell ref="CH13:DA13"/>
    <mergeCell ref="A14:S14"/>
    <mergeCell ref="T14:BU14"/>
    <mergeCell ref="CH14:DA14"/>
    <mergeCell ref="A15:BA15"/>
    <mergeCell ref="BB15:CD15"/>
    <mergeCell ref="CH15:CQ16"/>
    <mergeCell ref="CR15:DA16"/>
    <mergeCell ref="A16:BO16"/>
    <mergeCell ref="CH17:DA17"/>
    <mergeCell ref="A19:FE19"/>
    <mergeCell ref="A20:AP22"/>
    <mergeCell ref="AQ20:AW22"/>
    <mergeCell ref="AX20:BP22"/>
    <mergeCell ref="BQ20:CI22"/>
    <mergeCell ref="CJ20:DA22"/>
    <mergeCell ref="DB20:DS22"/>
    <mergeCell ref="DT20:EL22"/>
    <mergeCell ref="EM20:FE22"/>
    <mergeCell ref="B23:AF23"/>
    <mergeCell ref="AG23:AI23"/>
    <mergeCell ref="AQ23:AW23"/>
    <mergeCell ref="AX23:BP24"/>
    <mergeCell ref="DB23:DS24"/>
    <mergeCell ref="DT23:EL24"/>
    <mergeCell ref="EM23:FE24"/>
    <mergeCell ref="AQ24:AW24"/>
    <mergeCell ref="BQ23:BR24"/>
    <mergeCell ref="BS23:CG24"/>
    <mergeCell ref="CH23:CI24"/>
    <mergeCell ref="CJ23:DA24"/>
    <mergeCell ref="U25:W25"/>
    <mergeCell ref="AQ25:AW26"/>
    <mergeCell ref="AX25:BP26"/>
    <mergeCell ref="BQ25:CI26"/>
    <mergeCell ref="B26:AP26"/>
    <mergeCell ref="CJ25:DA26"/>
    <mergeCell ref="DB25:DS26"/>
    <mergeCell ref="DT25:EL26"/>
    <mergeCell ref="EM25:FE26"/>
    <mergeCell ref="B27:AP27"/>
    <mergeCell ref="AQ27:AW28"/>
    <mergeCell ref="AX27:BP28"/>
    <mergeCell ref="BQ27:CI28"/>
    <mergeCell ref="B28:AP28"/>
    <mergeCell ref="CJ27:DA28"/>
    <mergeCell ref="DB27:DS28"/>
    <mergeCell ref="DT27:EL28"/>
    <mergeCell ref="EM27:FE28"/>
    <mergeCell ref="B29:AP29"/>
    <mergeCell ref="AQ29:AW29"/>
    <mergeCell ref="AX29:BP29"/>
    <mergeCell ref="BQ29:CI29"/>
    <mergeCell ref="CJ29:DA29"/>
    <mergeCell ref="DB29:DS29"/>
    <mergeCell ref="DT29:EL29"/>
    <mergeCell ref="EM29:FE29"/>
    <mergeCell ref="B30:AP30"/>
    <mergeCell ref="AQ30:AW30"/>
    <mergeCell ref="AX30:BP30"/>
    <mergeCell ref="BQ30:CI30"/>
    <mergeCell ref="CJ30:DA30"/>
    <mergeCell ref="DB30:DS30"/>
    <mergeCell ref="DT30:EL30"/>
    <mergeCell ref="EM30:FE30"/>
    <mergeCell ref="B31:AP31"/>
    <mergeCell ref="AQ31:AW31"/>
    <mergeCell ref="AX31:BP31"/>
    <mergeCell ref="BQ31:CI31"/>
    <mergeCell ref="CJ31:DA31"/>
    <mergeCell ref="DB31:DS31"/>
    <mergeCell ref="DT31:EL31"/>
    <mergeCell ref="EM31:FE31"/>
    <mergeCell ref="B32:AP32"/>
    <mergeCell ref="AQ32:AW32"/>
    <mergeCell ref="AX32:BP32"/>
    <mergeCell ref="BQ32:CI32"/>
    <mergeCell ref="CJ32:DA32"/>
    <mergeCell ref="DB32:DS32"/>
    <mergeCell ref="DT32:EL32"/>
    <mergeCell ref="EM32:FE32"/>
    <mergeCell ref="B33:AP33"/>
    <mergeCell ref="AQ33:AW33"/>
    <mergeCell ref="AX33:BP33"/>
    <mergeCell ref="BQ33:CI33"/>
    <mergeCell ref="CJ33:DA33"/>
    <mergeCell ref="DB33:DS33"/>
    <mergeCell ref="DT33:EL33"/>
    <mergeCell ref="EM33:FE33"/>
    <mergeCell ref="A36:AP38"/>
    <mergeCell ref="AQ36:AW38"/>
    <mergeCell ref="AX36:BP38"/>
    <mergeCell ref="BQ36:CI38"/>
    <mergeCell ref="CJ36:DA38"/>
    <mergeCell ref="DB36:DS38"/>
    <mergeCell ref="DT36:EL38"/>
    <mergeCell ref="EM36:FE38"/>
    <mergeCell ref="B39:AP39"/>
    <mergeCell ref="AQ39:AW39"/>
    <mergeCell ref="AX39:AY39"/>
    <mergeCell ref="AZ39:BN39"/>
    <mergeCell ref="BO39:BP39"/>
    <mergeCell ref="BQ39:CI39"/>
    <mergeCell ref="CJ39:CK39"/>
    <mergeCell ref="CL39:CY39"/>
    <mergeCell ref="EK39:EL39"/>
    <mergeCell ref="EM39:EN39"/>
    <mergeCell ref="CZ39:DA39"/>
    <mergeCell ref="DB39:DC39"/>
    <mergeCell ref="DD39:DQ39"/>
    <mergeCell ref="DR39:DS39"/>
    <mergeCell ref="CJ40:DA41"/>
    <mergeCell ref="DB40:DS41"/>
    <mergeCell ref="DT39:DU39"/>
    <mergeCell ref="DV39:EJ39"/>
    <mergeCell ref="B40:AP40"/>
    <mergeCell ref="AQ40:AW41"/>
    <mergeCell ref="AX40:BP41"/>
    <mergeCell ref="BQ40:CI41"/>
    <mergeCell ref="B41:AP41"/>
    <mergeCell ref="EO40:FC41"/>
    <mergeCell ref="FD40:FE41"/>
    <mergeCell ref="EO39:FC39"/>
    <mergeCell ref="FD39:FE39"/>
    <mergeCell ref="EK40:EL41"/>
    <mergeCell ref="EM40:EN41"/>
    <mergeCell ref="DT40:DU41"/>
    <mergeCell ref="DV40:EJ41"/>
    <mergeCell ref="B42:AP42"/>
    <mergeCell ref="AQ42:AW42"/>
    <mergeCell ref="AX42:BP42"/>
    <mergeCell ref="DV42:EJ42"/>
    <mergeCell ref="EK42:EL42"/>
    <mergeCell ref="BQ42:CI42"/>
    <mergeCell ref="CJ42:CK42"/>
    <mergeCell ref="CL42:CY42"/>
    <mergeCell ref="CZ42:DA42"/>
    <mergeCell ref="DB42:DS42"/>
    <mergeCell ref="DT42:DU42"/>
    <mergeCell ref="EM42:EN42"/>
    <mergeCell ref="EO42:FC42"/>
    <mergeCell ref="FD42:FE42"/>
    <mergeCell ref="B43:AP43"/>
    <mergeCell ref="AQ43:AW43"/>
    <mergeCell ref="AX43:BP43"/>
    <mergeCell ref="BQ43:CI43"/>
    <mergeCell ref="CJ43:CK43"/>
    <mergeCell ref="CL43:CY43"/>
    <mergeCell ref="CZ43:DA43"/>
    <mergeCell ref="FD43:FE43"/>
    <mergeCell ref="B44:AP44"/>
    <mergeCell ref="AQ44:AW44"/>
    <mergeCell ref="AX44:AY44"/>
    <mergeCell ref="AZ44:BN44"/>
    <mergeCell ref="BO44:BP44"/>
    <mergeCell ref="BQ44:CI44"/>
    <mergeCell ref="CJ44:DA44"/>
    <mergeCell ref="DB43:DS43"/>
    <mergeCell ref="DT43:DU43"/>
    <mergeCell ref="EM43:EN43"/>
    <mergeCell ref="EO43:FC43"/>
    <mergeCell ref="DV43:EJ43"/>
    <mergeCell ref="EK43:EL43"/>
    <mergeCell ref="DB44:DS44"/>
    <mergeCell ref="DT44:EL44"/>
    <mergeCell ref="EM44:EN44"/>
    <mergeCell ref="EO44:FC44"/>
    <mergeCell ref="FD44:FE44"/>
    <mergeCell ref="B45:AP45"/>
    <mergeCell ref="AQ45:AW45"/>
    <mergeCell ref="AX45:AY45"/>
    <mergeCell ref="AZ45:BN45"/>
    <mergeCell ref="BO45:BP45"/>
    <mergeCell ref="BQ45:CI45"/>
    <mergeCell ref="CJ45:DA45"/>
    <mergeCell ref="DB45:DS45"/>
    <mergeCell ref="DT45:EL45"/>
    <mergeCell ref="B46:AP46"/>
    <mergeCell ref="AQ46:AW46"/>
    <mergeCell ref="AX46:BP46"/>
    <mergeCell ref="BQ46:CI46"/>
    <mergeCell ref="CJ47:DA47"/>
    <mergeCell ref="EM45:EN45"/>
    <mergeCell ref="EO45:FC45"/>
    <mergeCell ref="FD45:FE45"/>
    <mergeCell ref="CJ46:DA46"/>
    <mergeCell ref="DB46:DS46"/>
    <mergeCell ref="DT46:EL46"/>
    <mergeCell ref="EM46:EN46"/>
    <mergeCell ref="EO46:FC46"/>
    <mergeCell ref="FD47:FE47"/>
    <mergeCell ref="B47:AP47"/>
    <mergeCell ref="AQ47:AW47"/>
    <mergeCell ref="AX47:BP47"/>
    <mergeCell ref="BQ47:CI47"/>
    <mergeCell ref="FD46:FE46"/>
    <mergeCell ref="EM47:EN47"/>
    <mergeCell ref="EO47:FC47"/>
    <mergeCell ref="DB47:DS47"/>
    <mergeCell ref="DT47:DU47"/>
    <mergeCell ref="EK47:EL47"/>
    <mergeCell ref="DV47:EJ47"/>
    <mergeCell ref="EM48:FE48"/>
    <mergeCell ref="B48:AP48"/>
    <mergeCell ref="AQ48:AW48"/>
    <mergeCell ref="AX48:BP48"/>
    <mergeCell ref="BQ48:CI48"/>
    <mergeCell ref="B49:AP49"/>
    <mergeCell ref="AQ49:AW49"/>
    <mergeCell ref="AX49:BP49"/>
    <mergeCell ref="BQ49:CI49"/>
    <mergeCell ref="CJ49:DA49"/>
    <mergeCell ref="DB49:DS49"/>
    <mergeCell ref="DT49:EL49"/>
    <mergeCell ref="CJ48:DA48"/>
    <mergeCell ref="DB48:DS48"/>
    <mergeCell ref="DT48:EL48"/>
    <mergeCell ref="EM49:FE49"/>
    <mergeCell ref="B50:AF50"/>
    <mergeCell ref="AG50:AI50"/>
    <mergeCell ref="AQ50:AW50"/>
    <mergeCell ref="AX50:BP51"/>
    <mergeCell ref="DB50:DS51"/>
    <mergeCell ref="DT50:EL51"/>
    <mergeCell ref="EM50:FE51"/>
    <mergeCell ref="AQ51:AW51"/>
    <mergeCell ref="BQ50:BR51"/>
    <mergeCell ref="BS50:CG51"/>
    <mergeCell ref="CH50:CI51"/>
    <mergeCell ref="CJ50:DA51"/>
    <mergeCell ref="U52:W52"/>
    <mergeCell ref="AQ52:AW53"/>
    <mergeCell ref="AX52:BP53"/>
    <mergeCell ref="BQ52:CI53"/>
    <mergeCell ref="B53:AP53"/>
    <mergeCell ref="CJ52:DA53"/>
    <mergeCell ref="DB52:DS53"/>
    <mergeCell ref="DT52:EL53"/>
    <mergeCell ref="EM52:FE53"/>
    <mergeCell ref="B54:AP54"/>
    <mergeCell ref="AQ54:AW55"/>
    <mergeCell ref="AX54:BP55"/>
    <mergeCell ref="BQ54:CI55"/>
    <mergeCell ref="B55:AP55"/>
    <mergeCell ref="CJ54:DA55"/>
    <mergeCell ref="DB54:DS55"/>
    <mergeCell ref="DT54:EL55"/>
    <mergeCell ref="EM54:FE55"/>
    <mergeCell ref="B56:AP56"/>
    <mergeCell ref="AQ56:AW56"/>
    <mergeCell ref="AX56:BP56"/>
    <mergeCell ref="BQ56:CI56"/>
    <mergeCell ref="CJ56:DA56"/>
    <mergeCell ref="DB56:DS56"/>
    <mergeCell ref="DT56:EL56"/>
    <mergeCell ref="EM56:FE56"/>
    <mergeCell ref="B57:AP57"/>
    <mergeCell ref="AQ57:AW57"/>
    <mergeCell ref="AX57:BP57"/>
    <mergeCell ref="BQ57:CI57"/>
    <mergeCell ref="CJ57:DA57"/>
    <mergeCell ref="DB57:DS57"/>
    <mergeCell ref="DT57:EL57"/>
    <mergeCell ref="EM57:FE57"/>
    <mergeCell ref="B58:AP58"/>
    <mergeCell ref="AQ58:AW58"/>
    <mergeCell ref="AX58:BP58"/>
    <mergeCell ref="BQ58:CI58"/>
    <mergeCell ref="CJ58:DA58"/>
    <mergeCell ref="DB58:DS58"/>
    <mergeCell ref="DT58:EL58"/>
    <mergeCell ref="EM58:FE58"/>
    <mergeCell ref="B59:AP59"/>
    <mergeCell ref="AQ59:AW59"/>
    <mergeCell ref="AX59:BP59"/>
    <mergeCell ref="BQ59:CI59"/>
    <mergeCell ref="CJ59:DA59"/>
    <mergeCell ref="DB59:DS59"/>
    <mergeCell ref="DT59:EL59"/>
    <mergeCell ref="EM59:FE59"/>
    <mergeCell ref="B60:AP60"/>
    <mergeCell ref="AQ60:AW60"/>
    <mergeCell ref="AX60:BP60"/>
    <mergeCell ref="BQ60:CI60"/>
    <mergeCell ref="CJ60:DA60"/>
    <mergeCell ref="DB60:DS60"/>
    <mergeCell ref="DT60:EL60"/>
    <mergeCell ref="EM60:FE60"/>
    <mergeCell ref="B61:AP61"/>
    <mergeCell ref="AQ61:AW61"/>
    <mergeCell ref="AX61:AY61"/>
    <mergeCell ref="AZ61:BN61"/>
    <mergeCell ref="BO61:BP61"/>
    <mergeCell ref="BQ61:CI61"/>
    <mergeCell ref="CJ61:CK61"/>
    <mergeCell ref="CL61:CY61"/>
    <mergeCell ref="EK61:EL61"/>
    <mergeCell ref="EM61:EN61"/>
    <mergeCell ref="CZ61:DA61"/>
    <mergeCell ref="DB61:DC61"/>
    <mergeCell ref="DD61:DQ61"/>
    <mergeCell ref="DR61:DS61"/>
    <mergeCell ref="CJ62:DA63"/>
    <mergeCell ref="DB62:DS63"/>
    <mergeCell ref="DT61:DU61"/>
    <mergeCell ref="DV61:EJ61"/>
    <mergeCell ref="B62:AP62"/>
    <mergeCell ref="AQ62:AW63"/>
    <mergeCell ref="AX62:BP63"/>
    <mergeCell ref="BQ62:CI63"/>
    <mergeCell ref="B63:AP63"/>
    <mergeCell ref="EO62:FC63"/>
    <mergeCell ref="FD62:FE63"/>
    <mergeCell ref="EO61:FC61"/>
    <mergeCell ref="FD61:FE61"/>
    <mergeCell ref="EK62:EL63"/>
    <mergeCell ref="EM62:EN63"/>
    <mergeCell ref="DT62:DU63"/>
    <mergeCell ref="DV62:EJ63"/>
    <mergeCell ref="B64:AP64"/>
    <mergeCell ref="AQ64:AW64"/>
    <mergeCell ref="AX64:BP64"/>
    <mergeCell ref="DV64:EJ64"/>
    <mergeCell ref="EK64:EL64"/>
    <mergeCell ref="BQ64:CI64"/>
    <mergeCell ref="CJ64:CK64"/>
    <mergeCell ref="CL64:CY64"/>
    <mergeCell ref="CZ64:DA64"/>
    <mergeCell ref="DB64:DS64"/>
    <mergeCell ref="DT64:DU64"/>
    <mergeCell ref="EM64:EN64"/>
    <mergeCell ref="EO64:FC64"/>
    <mergeCell ref="FD64:FE64"/>
    <mergeCell ref="B65:AP65"/>
    <mergeCell ref="AQ65:AW65"/>
    <mergeCell ref="AX65:BP65"/>
    <mergeCell ref="BQ65:CI65"/>
    <mergeCell ref="CJ65:CK65"/>
    <mergeCell ref="CL65:CY65"/>
    <mergeCell ref="CZ65:DA65"/>
    <mergeCell ref="FD65:FE65"/>
    <mergeCell ref="B66:AP66"/>
    <mergeCell ref="AQ66:AW66"/>
    <mergeCell ref="AX66:AY66"/>
    <mergeCell ref="AZ66:BN66"/>
    <mergeCell ref="BO66:BP66"/>
    <mergeCell ref="BQ66:CI66"/>
    <mergeCell ref="CJ66:DA66"/>
    <mergeCell ref="DB65:DS65"/>
    <mergeCell ref="DT65:DU65"/>
    <mergeCell ref="EM65:EN65"/>
    <mergeCell ref="EO65:FC65"/>
    <mergeCell ref="DV65:EJ65"/>
    <mergeCell ref="EK65:EL65"/>
    <mergeCell ref="BO67:BP67"/>
    <mergeCell ref="BQ67:CI67"/>
    <mergeCell ref="CJ67:DA67"/>
    <mergeCell ref="DB67:DS67"/>
    <mergeCell ref="B67:AP67"/>
    <mergeCell ref="AQ67:AW67"/>
    <mergeCell ref="AX67:AY67"/>
    <mergeCell ref="AZ67:BN67"/>
    <mergeCell ref="CJ68:DA68"/>
    <mergeCell ref="DB68:DS68"/>
    <mergeCell ref="DT68:EL68"/>
    <mergeCell ref="FD66:FE66"/>
    <mergeCell ref="DT67:EL67"/>
    <mergeCell ref="DB66:DS66"/>
    <mergeCell ref="DT66:EL66"/>
    <mergeCell ref="EM66:EN66"/>
    <mergeCell ref="EO66:FC66"/>
    <mergeCell ref="B68:AP68"/>
    <mergeCell ref="AQ68:AW68"/>
    <mergeCell ref="AX68:BP68"/>
    <mergeCell ref="BQ68:CI68"/>
    <mergeCell ref="EM67:EN67"/>
    <mergeCell ref="EO67:FC67"/>
    <mergeCell ref="FD67:FE67"/>
    <mergeCell ref="EM69:EN69"/>
    <mergeCell ref="FD68:FE68"/>
    <mergeCell ref="B69:AP69"/>
    <mergeCell ref="AQ69:AW69"/>
    <mergeCell ref="AX69:BP69"/>
    <mergeCell ref="BQ69:CI69"/>
    <mergeCell ref="CJ69:DA69"/>
    <mergeCell ref="DB69:DS69"/>
    <mergeCell ref="DT69:DU69"/>
    <mergeCell ref="DV69:EJ69"/>
    <mergeCell ref="EK69:EL69"/>
    <mergeCell ref="FD69:FE69"/>
    <mergeCell ref="B70:AP70"/>
    <mergeCell ref="AQ70:AW70"/>
    <mergeCell ref="AX70:BP70"/>
    <mergeCell ref="BQ70:CI70"/>
    <mergeCell ref="CJ70:DA70"/>
    <mergeCell ref="EO70:FC70"/>
    <mergeCell ref="FD70:FE70"/>
    <mergeCell ref="DB70:DS70"/>
    <mergeCell ref="EM71:FE71"/>
    <mergeCell ref="DT70:DU70"/>
    <mergeCell ref="DV70:EJ70"/>
    <mergeCell ref="EK70:EL70"/>
    <mergeCell ref="EM70:EN70"/>
    <mergeCell ref="AX72:BP72"/>
    <mergeCell ref="BQ72:CI72"/>
    <mergeCell ref="EO69:FC69"/>
    <mergeCell ref="EM68:EN68"/>
    <mergeCell ref="EO68:FC68"/>
    <mergeCell ref="AX71:BP71"/>
    <mergeCell ref="BQ71:CI71"/>
    <mergeCell ref="CJ71:DA71"/>
    <mergeCell ref="DB71:DS71"/>
    <mergeCell ref="DT71:EL71"/>
    <mergeCell ref="CJ72:DA72"/>
    <mergeCell ref="DB72:DS72"/>
    <mergeCell ref="DT72:EL72"/>
    <mergeCell ref="EM72:FE72"/>
    <mergeCell ref="B71:AP71"/>
    <mergeCell ref="B73:AF73"/>
    <mergeCell ref="AG73:AI73"/>
    <mergeCell ref="AQ73:AW74"/>
    <mergeCell ref="AQ71:AW71"/>
    <mergeCell ref="B72:AP72"/>
    <mergeCell ref="AQ72:AW72"/>
    <mergeCell ref="AX73:BP74"/>
    <mergeCell ref="BQ73:BR74"/>
    <mergeCell ref="BS73:CG74"/>
    <mergeCell ref="CH73:CI74"/>
    <mergeCell ref="CJ73:DA74"/>
    <mergeCell ref="EY77:FD77"/>
    <mergeCell ref="DB73:DS74"/>
    <mergeCell ref="DT73:EL74"/>
    <mergeCell ref="EM73:FE74"/>
    <mergeCell ref="ET76:FE76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M39"/>
  <sheetViews>
    <sheetView tabSelected="1" zoomScale="130" zoomScaleNormal="130" zoomScalePageLayoutView="0" workbookViewId="0" topLeftCell="A1">
      <selection activeCell="CE34" sqref="CE34:DC35"/>
    </sheetView>
  </sheetViews>
  <sheetFormatPr defaultColWidth="1.0078125" defaultRowHeight="12.75"/>
  <cols>
    <col min="1" max="16384" width="1.0078125" style="54" customWidth="1"/>
  </cols>
  <sheetData>
    <row r="1" spans="1:155" s="35" customFormat="1" ht="1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0"/>
      <c r="AC1" s="32"/>
      <c r="AD1" s="32"/>
      <c r="AE1" s="32"/>
      <c r="AF1" s="30"/>
      <c r="AG1" s="30"/>
      <c r="AH1" s="30"/>
      <c r="AI1" s="30"/>
      <c r="AJ1" s="30"/>
      <c r="AK1" s="30"/>
      <c r="AL1" s="33"/>
      <c r="AM1" s="33"/>
      <c r="AN1" s="31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2"/>
      <c r="BQ1" s="32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1"/>
      <c r="CH1" s="31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Y1" s="32" t="s">
        <v>113</v>
      </c>
    </row>
    <row r="2" spans="1:155" s="35" customFormat="1" ht="12">
      <c r="A2" s="222" t="s">
        <v>114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</row>
    <row r="3" spans="1:154" s="35" customFormat="1" ht="12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0"/>
      <c r="AC3" s="32"/>
      <c r="AD3" s="32"/>
      <c r="AE3" s="32"/>
      <c r="AF3" s="30"/>
      <c r="AG3" s="30"/>
      <c r="AH3" s="30"/>
      <c r="AI3" s="30"/>
      <c r="AJ3" s="30"/>
      <c r="AK3" s="30"/>
      <c r="AL3" s="33"/>
      <c r="AM3" s="33"/>
      <c r="AN3" s="31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2"/>
      <c r="BQ3" s="32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1"/>
      <c r="CH3" s="36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1:155" s="35" customFormat="1" ht="13.5">
      <c r="A4" s="223" t="s">
        <v>33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5"/>
      <c r="AZ4" s="223" t="s">
        <v>34</v>
      </c>
      <c r="BA4" s="224"/>
      <c r="BB4" s="224"/>
      <c r="BC4" s="224"/>
      <c r="BD4" s="224"/>
      <c r="BE4" s="224"/>
      <c r="BF4" s="224"/>
      <c r="BG4" s="225"/>
      <c r="BH4" s="213" t="s">
        <v>115</v>
      </c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5"/>
      <c r="CE4" s="39"/>
      <c r="CF4" s="40"/>
      <c r="CG4" s="40"/>
      <c r="CH4" s="32"/>
      <c r="CI4" s="32"/>
      <c r="CJ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 t="s">
        <v>116</v>
      </c>
      <c r="DM4" s="232" t="s">
        <v>49</v>
      </c>
      <c r="DN4" s="232"/>
      <c r="DO4" s="232"/>
      <c r="DP4" s="41" t="s">
        <v>117</v>
      </c>
      <c r="DQ4" s="41"/>
      <c r="DR4" s="41"/>
      <c r="DS4" s="42"/>
      <c r="DT4" s="38"/>
      <c r="DU4" s="38"/>
      <c r="DV4" s="38"/>
      <c r="DW4" s="38"/>
      <c r="DX4" s="38"/>
      <c r="DY4" s="38"/>
      <c r="DZ4" s="38"/>
      <c r="EA4" s="43"/>
      <c r="EB4" s="44"/>
      <c r="EC4" s="213" t="s">
        <v>115</v>
      </c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5"/>
    </row>
    <row r="5" spans="1:155" s="35" customFormat="1" ht="3" customHeight="1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8"/>
      <c r="AZ5" s="226"/>
      <c r="BA5" s="227"/>
      <c r="BB5" s="227"/>
      <c r="BC5" s="227"/>
      <c r="BD5" s="227"/>
      <c r="BE5" s="227"/>
      <c r="BF5" s="227"/>
      <c r="BG5" s="228"/>
      <c r="BH5" s="216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8"/>
      <c r="CE5" s="47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48"/>
      <c r="CT5" s="48"/>
      <c r="CU5" s="33"/>
      <c r="CV5" s="33"/>
      <c r="CW5" s="33"/>
      <c r="CX5" s="30"/>
      <c r="CY5" s="31"/>
      <c r="CZ5" s="34"/>
      <c r="DA5" s="34"/>
      <c r="DB5" s="34"/>
      <c r="DC5" s="31"/>
      <c r="DD5" s="30"/>
      <c r="DE5" s="31"/>
      <c r="DF5" s="31"/>
      <c r="DG5" s="32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1"/>
      <c r="DS5" s="31"/>
      <c r="DT5" s="34"/>
      <c r="DU5" s="34"/>
      <c r="DV5" s="34"/>
      <c r="DW5" s="34"/>
      <c r="DX5" s="34"/>
      <c r="DY5" s="34"/>
      <c r="DZ5" s="34"/>
      <c r="EA5" s="30"/>
      <c r="EB5" s="49"/>
      <c r="EC5" s="216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8"/>
    </row>
    <row r="6" spans="1:155" s="35" customFormat="1" ht="13.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8"/>
      <c r="AZ6" s="226"/>
      <c r="BA6" s="227"/>
      <c r="BB6" s="227"/>
      <c r="BC6" s="227"/>
      <c r="BD6" s="227"/>
      <c r="BE6" s="227"/>
      <c r="BF6" s="227"/>
      <c r="BG6" s="228"/>
      <c r="BH6" s="45"/>
      <c r="BI6" s="34"/>
      <c r="BJ6" s="34"/>
      <c r="BK6" s="34"/>
      <c r="BL6" s="34"/>
      <c r="BM6" s="30"/>
      <c r="BN6" s="233">
        <v>20</v>
      </c>
      <c r="BO6" s="233"/>
      <c r="BP6" s="233"/>
      <c r="BQ6" s="233"/>
      <c r="BR6" s="234" t="s">
        <v>42</v>
      </c>
      <c r="BS6" s="234"/>
      <c r="BT6" s="234"/>
      <c r="BU6" s="33" t="s">
        <v>118</v>
      </c>
      <c r="BV6" s="33"/>
      <c r="BW6" s="33"/>
      <c r="BX6" s="31"/>
      <c r="BY6" s="30"/>
      <c r="BZ6" s="34"/>
      <c r="CA6" s="34"/>
      <c r="CB6" s="34"/>
      <c r="CC6" s="34"/>
      <c r="CD6" s="46"/>
      <c r="CE6" s="237" t="s">
        <v>119</v>
      </c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9"/>
      <c r="DD6" s="243" t="s">
        <v>120</v>
      </c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9"/>
      <c r="EC6" s="45"/>
      <c r="ED6" s="34"/>
      <c r="EE6" s="34"/>
      <c r="EF6" s="34"/>
      <c r="EG6" s="34"/>
      <c r="EH6" s="30"/>
      <c r="EI6" s="233">
        <v>20</v>
      </c>
      <c r="EJ6" s="233"/>
      <c r="EK6" s="233"/>
      <c r="EL6" s="233"/>
      <c r="EM6" s="234" t="s">
        <v>49</v>
      </c>
      <c r="EN6" s="234"/>
      <c r="EO6" s="234"/>
      <c r="EP6" s="33" t="s">
        <v>117</v>
      </c>
      <c r="EQ6" s="33"/>
      <c r="ER6" s="33"/>
      <c r="ES6" s="31"/>
      <c r="ET6" s="30"/>
      <c r="EU6" s="34"/>
      <c r="EV6" s="34"/>
      <c r="EW6" s="34"/>
      <c r="EX6" s="34"/>
      <c r="EY6" s="46"/>
    </row>
    <row r="7" spans="1:155" s="35" customFormat="1" ht="10.5" customHeigh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1"/>
      <c r="AZ7" s="229"/>
      <c r="BA7" s="230"/>
      <c r="BB7" s="230"/>
      <c r="BC7" s="230"/>
      <c r="BD7" s="230"/>
      <c r="BE7" s="230"/>
      <c r="BF7" s="230"/>
      <c r="BG7" s="231"/>
      <c r="BH7" s="45"/>
      <c r="BI7" s="34"/>
      <c r="BJ7" s="34"/>
      <c r="BK7" s="34"/>
      <c r="BL7" s="34"/>
      <c r="BM7" s="34"/>
      <c r="BN7" s="34"/>
      <c r="BO7" s="34"/>
      <c r="BP7" s="32"/>
      <c r="BQ7" s="32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46"/>
      <c r="CE7" s="240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2"/>
      <c r="DD7" s="240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2"/>
      <c r="EC7" s="45"/>
      <c r="ED7" s="34"/>
      <c r="EE7" s="34"/>
      <c r="EF7" s="34"/>
      <c r="EG7" s="34"/>
      <c r="EH7" s="34"/>
      <c r="EI7" s="34"/>
      <c r="EJ7" s="34"/>
      <c r="EK7" s="32"/>
      <c r="EL7" s="32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46"/>
    </row>
    <row r="8" spans="1:155" s="35" customFormat="1" ht="13.5" customHeight="1">
      <c r="A8" s="50"/>
      <c r="B8" s="244" t="s">
        <v>121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191">
        <v>3400</v>
      </c>
      <c r="BA8" s="192"/>
      <c r="BB8" s="192"/>
      <c r="BC8" s="192"/>
      <c r="BD8" s="192"/>
      <c r="BE8" s="192"/>
      <c r="BF8" s="192"/>
      <c r="BG8" s="192"/>
      <c r="BH8" s="184">
        <f>BH14+BH21+BH28+BH34</f>
        <v>1762905</v>
      </c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>
        <f>CE14+CE21+CE28</f>
        <v>237663</v>
      </c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>
        <f>DD14+DD21</f>
        <v>-71</v>
      </c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>
        <f>BH8+CE8+DD8</f>
        <v>2000497</v>
      </c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</row>
    <row r="9" spans="1:169" s="35" customFormat="1" ht="12">
      <c r="A9" s="51"/>
      <c r="B9" s="190" t="s">
        <v>122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3"/>
      <c r="BA9" s="194"/>
      <c r="BB9" s="194"/>
      <c r="BC9" s="194"/>
      <c r="BD9" s="194"/>
      <c r="BE9" s="194"/>
      <c r="BF9" s="194"/>
      <c r="BG9" s="19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FB9" s="245">
        <f>EC14+EC21+EC28+EC34-EC8</f>
        <v>0</v>
      </c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</row>
    <row r="10" spans="1:155" s="35" customFormat="1" ht="12">
      <c r="A10" s="51"/>
      <c r="B10" s="190" t="s">
        <v>123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1">
        <v>3410</v>
      </c>
      <c r="BA10" s="192"/>
      <c r="BB10" s="192"/>
      <c r="BC10" s="192"/>
      <c r="BD10" s="192"/>
      <c r="BE10" s="192"/>
      <c r="BF10" s="192"/>
      <c r="BG10" s="192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</row>
    <row r="11" spans="1:155" s="35" customFormat="1" ht="12">
      <c r="A11" s="51"/>
      <c r="B11" s="189" t="s">
        <v>124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93"/>
      <c r="BA11" s="194"/>
      <c r="BB11" s="194"/>
      <c r="BC11" s="194"/>
      <c r="BD11" s="194"/>
      <c r="BE11" s="194"/>
      <c r="BF11" s="194"/>
      <c r="BG11" s="194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</row>
    <row r="12" spans="1:155" s="35" customFormat="1" ht="12">
      <c r="A12" s="51"/>
      <c r="B12" s="189" t="s">
        <v>125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7">
        <v>3420</v>
      </c>
      <c r="BA12" s="188"/>
      <c r="BB12" s="188"/>
      <c r="BC12" s="188"/>
      <c r="BD12" s="188"/>
      <c r="BE12" s="188"/>
      <c r="BF12" s="188"/>
      <c r="BG12" s="188"/>
      <c r="BH12" s="184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4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</row>
    <row r="13" spans="1:155" s="35" customFormat="1" ht="12">
      <c r="A13" s="51"/>
      <c r="B13" s="190" t="s">
        <v>126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3" t="s">
        <v>127</v>
      </c>
      <c r="BA13" s="194"/>
      <c r="BB13" s="194"/>
      <c r="BC13" s="194"/>
      <c r="BD13" s="194"/>
      <c r="BE13" s="194"/>
      <c r="BF13" s="194"/>
      <c r="BG13" s="194"/>
      <c r="BH13" s="205">
        <f>BH20+BH27+BH33+BH39</f>
        <v>1762905</v>
      </c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5">
        <f>CE8+CE12</f>
        <v>237663</v>
      </c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>
        <f>DD8</f>
        <v>-71</v>
      </c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5">
        <f>EC8+EC12</f>
        <v>2000497</v>
      </c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</row>
    <row r="14" spans="1:155" s="35" customFormat="1" ht="12">
      <c r="A14" s="50"/>
      <c r="B14" s="202" t="s">
        <v>53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191" t="s">
        <v>128</v>
      </c>
      <c r="BA14" s="192"/>
      <c r="BB14" s="192"/>
      <c r="BC14" s="192"/>
      <c r="BD14" s="192"/>
      <c r="BE14" s="192"/>
      <c r="BF14" s="192"/>
      <c r="BG14" s="192"/>
      <c r="BH14" s="199">
        <v>1054527</v>
      </c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1"/>
      <c r="CE14" s="199">
        <f>'Стр.1_2'!DT27+'Стр.1_2'!DT30</f>
        <v>248590</v>
      </c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1"/>
      <c r="DD14" s="213">
        <v>-71</v>
      </c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5"/>
      <c r="EC14" s="199">
        <f>BH14+CE14+DD14</f>
        <v>1303046</v>
      </c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1"/>
    </row>
    <row r="15" spans="1:155" s="35" customFormat="1" ht="12">
      <c r="A15" s="203" t="s">
        <v>129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197"/>
      <c r="BA15" s="198"/>
      <c r="BB15" s="198"/>
      <c r="BC15" s="198"/>
      <c r="BD15" s="198"/>
      <c r="BE15" s="198"/>
      <c r="BF15" s="198"/>
      <c r="BG15" s="198"/>
      <c r="BH15" s="207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9"/>
      <c r="CE15" s="207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9"/>
      <c r="DD15" s="216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8"/>
      <c r="EC15" s="207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9"/>
    </row>
    <row r="16" spans="1:155" s="35" customFormat="1" ht="12">
      <c r="A16" s="51"/>
      <c r="B16" s="190" t="s">
        <v>122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3"/>
      <c r="BA16" s="194"/>
      <c r="BB16" s="194"/>
      <c r="BC16" s="194"/>
      <c r="BD16" s="194"/>
      <c r="BE16" s="194"/>
      <c r="BF16" s="194"/>
      <c r="BG16" s="194"/>
      <c r="BH16" s="210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2"/>
      <c r="CE16" s="210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2"/>
      <c r="DD16" s="219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1"/>
      <c r="EC16" s="210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2"/>
    </row>
    <row r="17" spans="1:155" s="35" customFormat="1" ht="12">
      <c r="A17" s="51"/>
      <c r="B17" s="190" t="s">
        <v>123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1" t="s">
        <v>130</v>
      </c>
      <c r="BA17" s="192"/>
      <c r="BB17" s="192"/>
      <c r="BC17" s="192"/>
      <c r="BD17" s="192"/>
      <c r="BE17" s="192"/>
      <c r="BF17" s="192"/>
      <c r="BG17" s="192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</row>
    <row r="18" spans="1:155" s="35" customFormat="1" ht="12">
      <c r="A18" s="51"/>
      <c r="B18" s="189" t="s">
        <v>124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93"/>
      <c r="BA18" s="194"/>
      <c r="BB18" s="194"/>
      <c r="BC18" s="194"/>
      <c r="BD18" s="194"/>
      <c r="BE18" s="194"/>
      <c r="BF18" s="194"/>
      <c r="BG18" s="194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</row>
    <row r="19" spans="1:155" s="35" customFormat="1" ht="12">
      <c r="A19" s="51"/>
      <c r="B19" s="189" t="s">
        <v>125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7" t="s">
        <v>131</v>
      </c>
      <c r="BA19" s="188"/>
      <c r="BB19" s="188"/>
      <c r="BC19" s="188"/>
      <c r="BD19" s="188"/>
      <c r="BE19" s="188"/>
      <c r="BF19" s="188"/>
      <c r="BG19" s="188"/>
      <c r="BH19" s="199">
        <f>524062</f>
        <v>524062</v>
      </c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1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4">
        <f>BH19+CE19</f>
        <v>524062</v>
      </c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</row>
    <row r="20" spans="1:155" s="35" customFormat="1" ht="12">
      <c r="A20" s="53"/>
      <c r="B20" s="185" t="s">
        <v>126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93" t="s">
        <v>132</v>
      </c>
      <c r="BA20" s="194"/>
      <c r="BB20" s="194"/>
      <c r="BC20" s="194"/>
      <c r="BD20" s="194"/>
      <c r="BE20" s="194"/>
      <c r="BF20" s="194"/>
      <c r="BG20" s="194"/>
      <c r="BH20" s="184">
        <f>BH14+BH19</f>
        <v>1578589</v>
      </c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4">
        <f>CE14+CE19</f>
        <v>248590</v>
      </c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3">
        <f>DD14</f>
        <v>-71</v>
      </c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4">
        <f>BH20+CE20+DD20</f>
        <v>1827108</v>
      </c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</row>
    <row r="21" spans="1:155" s="35" customFormat="1" ht="23.25" customHeight="1">
      <c r="A21" s="195" t="s">
        <v>133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1" t="s">
        <v>134</v>
      </c>
      <c r="BA21" s="192"/>
      <c r="BB21" s="192"/>
      <c r="BC21" s="192"/>
      <c r="BD21" s="192"/>
      <c r="BE21" s="192"/>
      <c r="BF21" s="192"/>
      <c r="BG21" s="192"/>
      <c r="BH21" s="184">
        <v>524062</v>
      </c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4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4">
        <f>BH21+CE21</f>
        <v>524062</v>
      </c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</row>
    <row r="22" spans="1:155" s="35" customFormat="1" ht="16.5" customHeight="1">
      <c r="A22" s="52"/>
      <c r="B22" s="235" t="s">
        <v>164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6"/>
      <c r="AZ22" s="197"/>
      <c r="BA22" s="198"/>
      <c r="BB22" s="198"/>
      <c r="BC22" s="198"/>
      <c r="BD22" s="198"/>
      <c r="BE22" s="198"/>
      <c r="BF22" s="198"/>
      <c r="BG22" s="198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</row>
    <row r="23" spans="1:155" s="35" customFormat="1" ht="12" customHeight="1">
      <c r="A23" s="51"/>
      <c r="B23" s="190" t="s">
        <v>122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3"/>
      <c r="BA23" s="194"/>
      <c r="BB23" s="194"/>
      <c r="BC23" s="194"/>
      <c r="BD23" s="194"/>
      <c r="BE23" s="194"/>
      <c r="BF23" s="194"/>
      <c r="BG23" s="194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</row>
    <row r="24" spans="1:155" s="35" customFormat="1" ht="12">
      <c r="A24" s="51"/>
      <c r="B24" s="190" t="s">
        <v>123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1" t="s">
        <v>135</v>
      </c>
      <c r="BA24" s="192"/>
      <c r="BB24" s="192"/>
      <c r="BC24" s="192"/>
      <c r="BD24" s="192"/>
      <c r="BE24" s="192"/>
      <c r="BF24" s="192"/>
      <c r="BG24" s="192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</row>
    <row r="25" spans="1:155" s="35" customFormat="1" ht="12">
      <c r="A25" s="51"/>
      <c r="B25" s="189" t="s">
        <v>124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93"/>
      <c r="BA25" s="194"/>
      <c r="BB25" s="194"/>
      <c r="BC25" s="194"/>
      <c r="BD25" s="194"/>
      <c r="BE25" s="194"/>
      <c r="BF25" s="194"/>
      <c r="BG25" s="194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</row>
    <row r="26" spans="1:155" s="35" customFormat="1" ht="12">
      <c r="A26" s="51"/>
      <c r="B26" s="189" t="s">
        <v>125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7" t="s">
        <v>136</v>
      </c>
      <c r="BA26" s="188"/>
      <c r="BB26" s="188"/>
      <c r="BC26" s="188"/>
      <c r="BD26" s="188"/>
      <c r="BE26" s="188"/>
      <c r="BF26" s="188"/>
      <c r="BG26" s="188"/>
      <c r="BH26" s="184">
        <v>-524062</v>
      </c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4">
        <f>BH26</f>
        <v>-524062</v>
      </c>
      <c r="ED26" s="183"/>
      <c r="EE26" s="183"/>
      <c r="EF26" s="183"/>
      <c r="EG26" s="183"/>
      <c r="EH26" s="183"/>
      <c r="EI26" s="183"/>
      <c r="EJ26" s="183"/>
      <c r="EK26" s="183"/>
      <c r="EL26" s="183"/>
      <c r="EM26" s="183"/>
      <c r="EN26" s="183"/>
      <c r="EO26" s="183"/>
      <c r="EP26" s="183"/>
      <c r="EQ26" s="183"/>
      <c r="ER26" s="183"/>
      <c r="ES26" s="183"/>
      <c r="ET26" s="183"/>
      <c r="EU26" s="183"/>
      <c r="EV26" s="183"/>
      <c r="EW26" s="183"/>
      <c r="EX26" s="183"/>
      <c r="EY26" s="183"/>
    </row>
    <row r="27" spans="1:155" s="35" customFormat="1" ht="12">
      <c r="A27" s="53"/>
      <c r="B27" s="185" t="s">
        <v>126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6"/>
      <c r="AZ27" s="187" t="s">
        <v>137</v>
      </c>
      <c r="BA27" s="188"/>
      <c r="BB27" s="188"/>
      <c r="BC27" s="188"/>
      <c r="BD27" s="188"/>
      <c r="BE27" s="188"/>
      <c r="BF27" s="188"/>
      <c r="BG27" s="188"/>
      <c r="BH27" s="184">
        <f>BH21+BH26</f>
        <v>0</v>
      </c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4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4">
        <f>EC21+EC26</f>
        <v>0</v>
      </c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</row>
    <row r="28" spans="1:155" s="35" customFormat="1" ht="10.5" customHeight="1">
      <c r="A28" s="52"/>
      <c r="B28" s="235" t="s">
        <v>165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6"/>
      <c r="AZ28" s="197" t="s">
        <v>167</v>
      </c>
      <c r="BA28" s="198"/>
      <c r="BB28" s="198"/>
      <c r="BC28" s="198"/>
      <c r="BD28" s="198"/>
      <c r="BE28" s="198"/>
      <c r="BF28" s="198"/>
      <c r="BG28" s="198"/>
      <c r="BH28" s="184">
        <f>153490</f>
        <v>153490</v>
      </c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>
        <f>-'Стр.1_2'!CL43</f>
        <v>-10927</v>
      </c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4">
        <f>BH28+CE28</f>
        <v>142563</v>
      </c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  <c r="EY28" s="183"/>
    </row>
    <row r="29" spans="1:155" s="35" customFormat="1" ht="12" customHeight="1">
      <c r="A29" s="51"/>
      <c r="B29" s="190" t="s">
        <v>122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3"/>
      <c r="BA29" s="194"/>
      <c r="BB29" s="194"/>
      <c r="BC29" s="194"/>
      <c r="BD29" s="194"/>
      <c r="BE29" s="194"/>
      <c r="BF29" s="194"/>
      <c r="BG29" s="19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</row>
    <row r="30" spans="1:155" s="35" customFormat="1" ht="12">
      <c r="A30" s="51"/>
      <c r="B30" s="190" t="s">
        <v>123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1" t="s">
        <v>168</v>
      </c>
      <c r="BA30" s="192"/>
      <c r="BB30" s="192"/>
      <c r="BC30" s="192"/>
      <c r="BD30" s="192"/>
      <c r="BE30" s="192"/>
      <c r="BF30" s="192"/>
      <c r="BG30" s="192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</row>
    <row r="31" spans="1:155" s="35" customFormat="1" ht="12">
      <c r="A31" s="51"/>
      <c r="B31" s="189" t="s">
        <v>124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93"/>
      <c r="BA31" s="194"/>
      <c r="BB31" s="194"/>
      <c r="BC31" s="194"/>
      <c r="BD31" s="194"/>
      <c r="BE31" s="194"/>
      <c r="BF31" s="194"/>
      <c r="BG31" s="194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</row>
    <row r="32" spans="1:155" s="35" customFormat="1" ht="12">
      <c r="A32" s="51"/>
      <c r="B32" s="189" t="s">
        <v>125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7" t="s">
        <v>169</v>
      </c>
      <c r="BA32" s="188"/>
      <c r="BB32" s="188"/>
      <c r="BC32" s="188"/>
      <c r="BD32" s="188"/>
      <c r="BE32" s="188"/>
      <c r="BF32" s="188"/>
      <c r="BG32" s="188"/>
      <c r="BH32" s="184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4">
        <f>BH32</f>
        <v>0</v>
      </c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</row>
    <row r="33" spans="1:155" s="35" customFormat="1" ht="12">
      <c r="A33" s="53"/>
      <c r="B33" s="185" t="s">
        <v>126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6"/>
      <c r="AZ33" s="187" t="s">
        <v>170</v>
      </c>
      <c r="BA33" s="188"/>
      <c r="BB33" s="188"/>
      <c r="BC33" s="188"/>
      <c r="BD33" s="188"/>
      <c r="BE33" s="188"/>
      <c r="BF33" s="188"/>
      <c r="BG33" s="188"/>
      <c r="BH33" s="184">
        <f>BH28</f>
        <v>153490</v>
      </c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4">
        <f>CE28</f>
        <v>-10927</v>
      </c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4">
        <f>BH33+CE33</f>
        <v>142563</v>
      </c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</row>
    <row r="34" spans="1:155" s="35" customFormat="1" ht="12">
      <c r="A34" s="52"/>
      <c r="B34" s="235" t="s">
        <v>166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6"/>
      <c r="AZ34" s="197" t="s">
        <v>171</v>
      </c>
      <c r="BA34" s="198"/>
      <c r="BB34" s="198"/>
      <c r="BC34" s="198"/>
      <c r="BD34" s="198"/>
      <c r="BE34" s="198"/>
      <c r="BF34" s="198"/>
      <c r="BG34" s="198"/>
      <c r="BH34" s="184">
        <f>4021+26805</f>
        <v>30826</v>
      </c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4">
        <f>BH34+CE34</f>
        <v>30826</v>
      </c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</row>
    <row r="35" spans="1:155" s="35" customFormat="1" ht="12" customHeight="1">
      <c r="A35" s="51"/>
      <c r="B35" s="190" t="s">
        <v>122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3"/>
      <c r="BA35" s="194"/>
      <c r="BB35" s="194"/>
      <c r="BC35" s="194"/>
      <c r="BD35" s="194"/>
      <c r="BE35" s="194"/>
      <c r="BF35" s="194"/>
      <c r="BG35" s="19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  <c r="EW35" s="183"/>
      <c r="EX35" s="183"/>
      <c r="EY35" s="183"/>
    </row>
    <row r="36" spans="1:155" s="35" customFormat="1" ht="12">
      <c r="A36" s="51"/>
      <c r="B36" s="190" t="s">
        <v>123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1" t="s">
        <v>172</v>
      </c>
      <c r="BA36" s="192"/>
      <c r="BB36" s="192"/>
      <c r="BC36" s="192"/>
      <c r="BD36" s="192"/>
      <c r="BE36" s="192"/>
      <c r="BF36" s="192"/>
      <c r="BG36" s="192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M36" s="183"/>
      <c r="EN36" s="183"/>
      <c r="EO36" s="183"/>
      <c r="EP36" s="183"/>
      <c r="EQ36" s="183"/>
      <c r="ER36" s="183"/>
      <c r="ES36" s="183"/>
      <c r="ET36" s="183"/>
      <c r="EU36" s="183"/>
      <c r="EV36" s="183"/>
      <c r="EW36" s="183"/>
      <c r="EX36" s="183"/>
      <c r="EY36" s="183"/>
    </row>
    <row r="37" spans="1:155" s="35" customFormat="1" ht="12">
      <c r="A37" s="51"/>
      <c r="B37" s="189" t="s">
        <v>124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93"/>
      <c r="BA37" s="194"/>
      <c r="BB37" s="194"/>
      <c r="BC37" s="194"/>
      <c r="BD37" s="194"/>
      <c r="BE37" s="194"/>
      <c r="BF37" s="194"/>
      <c r="BG37" s="194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  <c r="ES37" s="183"/>
      <c r="ET37" s="183"/>
      <c r="EU37" s="183"/>
      <c r="EV37" s="183"/>
      <c r="EW37" s="183"/>
      <c r="EX37" s="183"/>
      <c r="EY37" s="183"/>
    </row>
    <row r="38" spans="1:155" s="35" customFormat="1" ht="12">
      <c r="A38" s="51"/>
      <c r="B38" s="189" t="s">
        <v>125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7" t="s">
        <v>173</v>
      </c>
      <c r="BA38" s="188"/>
      <c r="BB38" s="188"/>
      <c r="BC38" s="188"/>
      <c r="BD38" s="188"/>
      <c r="BE38" s="188"/>
      <c r="BF38" s="188"/>
      <c r="BG38" s="188"/>
      <c r="BH38" s="184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4">
        <f>BH38</f>
        <v>0</v>
      </c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</row>
    <row r="39" spans="1:155" s="35" customFormat="1" ht="12">
      <c r="A39" s="53"/>
      <c r="B39" s="185" t="s">
        <v>126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6"/>
      <c r="AZ39" s="187" t="s">
        <v>174</v>
      </c>
      <c r="BA39" s="188"/>
      <c r="BB39" s="188"/>
      <c r="BC39" s="188"/>
      <c r="BD39" s="188"/>
      <c r="BE39" s="188"/>
      <c r="BF39" s="188"/>
      <c r="BG39" s="188"/>
      <c r="BH39" s="184">
        <f>BH34</f>
        <v>30826</v>
      </c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4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4">
        <f>BH39+CE39</f>
        <v>30826</v>
      </c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</row>
  </sheetData>
  <sheetProtection/>
  <mergeCells count="145">
    <mergeCell ref="DD39:EB39"/>
    <mergeCell ref="EC39:EY39"/>
    <mergeCell ref="B39:AY39"/>
    <mergeCell ref="AZ39:BG39"/>
    <mergeCell ref="BH39:CD39"/>
    <mergeCell ref="CE39:DC39"/>
    <mergeCell ref="DD36:EB37"/>
    <mergeCell ref="EC36:EY37"/>
    <mergeCell ref="B37:AY37"/>
    <mergeCell ref="B38:AY38"/>
    <mergeCell ref="AZ38:BG38"/>
    <mergeCell ref="BH38:CD38"/>
    <mergeCell ref="CE38:DC38"/>
    <mergeCell ref="DD38:EB38"/>
    <mergeCell ref="EC38:EY38"/>
    <mergeCell ref="B36:AY36"/>
    <mergeCell ref="AZ36:BG37"/>
    <mergeCell ref="BH36:CD37"/>
    <mergeCell ref="CE36:DC37"/>
    <mergeCell ref="FB9:FM9"/>
    <mergeCell ref="DD34:EB35"/>
    <mergeCell ref="EC34:EY35"/>
    <mergeCell ref="DD32:EB32"/>
    <mergeCell ref="EC32:EY32"/>
    <mergeCell ref="DD33:EB33"/>
    <mergeCell ref="EC33:EY33"/>
    <mergeCell ref="B34:AY34"/>
    <mergeCell ref="AZ34:BG35"/>
    <mergeCell ref="BH34:CD35"/>
    <mergeCell ref="CE34:DC35"/>
    <mergeCell ref="B35:AY35"/>
    <mergeCell ref="B33:AY33"/>
    <mergeCell ref="AZ33:BG33"/>
    <mergeCell ref="BH33:CD33"/>
    <mergeCell ref="CE33:DC33"/>
    <mergeCell ref="DD30:EB31"/>
    <mergeCell ref="EC30:EY31"/>
    <mergeCell ref="B31:AY31"/>
    <mergeCell ref="B32:AY32"/>
    <mergeCell ref="AZ32:BG32"/>
    <mergeCell ref="BH32:CD32"/>
    <mergeCell ref="CE32:DC32"/>
    <mergeCell ref="B30:AY30"/>
    <mergeCell ref="AZ30:BG31"/>
    <mergeCell ref="BH30:CD31"/>
    <mergeCell ref="CE30:DC31"/>
    <mergeCell ref="DD28:EB29"/>
    <mergeCell ref="EC28:EY29"/>
    <mergeCell ref="B28:AY28"/>
    <mergeCell ref="B29:AY29"/>
    <mergeCell ref="B10:AY10"/>
    <mergeCell ref="AZ28:BG29"/>
    <mergeCell ref="BH28:CD29"/>
    <mergeCell ref="CE28:DC29"/>
    <mergeCell ref="CE6:DC7"/>
    <mergeCell ref="DD6:EB7"/>
    <mergeCell ref="B8:AY8"/>
    <mergeCell ref="AZ8:BG9"/>
    <mergeCell ref="BH8:CD9"/>
    <mergeCell ref="CE8:DC9"/>
    <mergeCell ref="B9:AY9"/>
    <mergeCell ref="DD8:EB9"/>
    <mergeCell ref="A2:EY2"/>
    <mergeCell ref="A4:AY7"/>
    <mergeCell ref="AZ4:BG7"/>
    <mergeCell ref="BH4:CD5"/>
    <mergeCell ref="DM4:DO4"/>
    <mergeCell ref="EI6:EL6"/>
    <mergeCell ref="EM6:EO6"/>
    <mergeCell ref="EC4:EY5"/>
    <mergeCell ref="BN6:BQ6"/>
    <mergeCell ref="BR6:BT6"/>
    <mergeCell ref="B11:AY11"/>
    <mergeCell ref="B12:AY12"/>
    <mergeCell ref="AZ12:BG12"/>
    <mergeCell ref="EC8:EY9"/>
    <mergeCell ref="CE12:DC12"/>
    <mergeCell ref="DD12:EB12"/>
    <mergeCell ref="EC12:EY12"/>
    <mergeCell ref="CE10:DC11"/>
    <mergeCell ref="DD10:EB11"/>
    <mergeCell ref="EC10:EY11"/>
    <mergeCell ref="DD17:EB18"/>
    <mergeCell ref="AZ10:BG11"/>
    <mergeCell ref="BH10:CD11"/>
    <mergeCell ref="EC13:EY13"/>
    <mergeCell ref="AZ14:BG16"/>
    <mergeCell ref="BH14:CD16"/>
    <mergeCell ref="CE14:DC16"/>
    <mergeCell ref="DD14:EB16"/>
    <mergeCell ref="EC14:EY16"/>
    <mergeCell ref="BH12:CD12"/>
    <mergeCell ref="DD13:EB13"/>
    <mergeCell ref="AZ13:BG13"/>
    <mergeCell ref="BH13:CD13"/>
    <mergeCell ref="CE13:DC13"/>
    <mergeCell ref="B16:AY16"/>
    <mergeCell ref="B13:AY13"/>
    <mergeCell ref="BH17:CD18"/>
    <mergeCell ref="CE17:DC18"/>
    <mergeCell ref="B14:AY14"/>
    <mergeCell ref="A15:AY15"/>
    <mergeCell ref="EC17:EY18"/>
    <mergeCell ref="B18:AY18"/>
    <mergeCell ref="B19:AY19"/>
    <mergeCell ref="AZ19:BG19"/>
    <mergeCell ref="BH19:CD19"/>
    <mergeCell ref="CE19:DC19"/>
    <mergeCell ref="DD19:EB19"/>
    <mergeCell ref="EC19:EY19"/>
    <mergeCell ref="B17:AY17"/>
    <mergeCell ref="AZ17:BG18"/>
    <mergeCell ref="EC20:EY20"/>
    <mergeCell ref="A21:AY21"/>
    <mergeCell ref="AZ21:BG23"/>
    <mergeCell ref="BH21:CD23"/>
    <mergeCell ref="CE21:DC23"/>
    <mergeCell ref="DD21:EB23"/>
    <mergeCell ref="EC21:EY23"/>
    <mergeCell ref="B23:AY23"/>
    <mergeCell ref="B20:AY20"/>
    <mergeCell ref="B22:AY22"/>
    <mergeCell ref="BH24:CD25"/>
    <mergeCell ref="CE24:DC25"/>
    <mergeCell ref="DD20:EB20"/>
    <mergeCell ref="AZ20:BG20"/>
    <mergeCell ref="BH20:CD20"/>
    <mergeCell ref="CE20:DC20"/>
    <mergeCell ref="DD24:EB25"/>
    <mergeCell ref="EC24:EY25"/>
    <mergeCell ref="B25:AY25"/>
    <mergeCell ref="B26:AY26"/>
    <mergeCell ref="AZ26:BG26"/>
    <mergeCell ref="BH26:CD26"/>
    <mergeCell ref="CE26:DC26"/>
    <mergeCell ref="DD26:EB26"/>
    <mergeCell ref="EC26:EY26"/>
    <mergeCell ref="B24:AY24"/>
    <mergeCell ref="AZ24:BG25"/>
    <mergeCell ref="DD27:EB27"/>
    <mergeCell ref="EC27:EY27"/>
    <mergeCell ref="B27:AY27"/>
    <mergeCell ref="AZ27:BG27"/>
    <mergeCell ref="BH27:CD27"/>
    <mergeCell ref="CE27:DC2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19"/>
  <sheetViews>
    <sheetView zoomScalePageLayoutView="0" workbookViewId="0" topLeftCell="A1">
      <selection activeCell="B7" sqref="B7:AN7"/>
    </sheetView>
  </sheetViews>
  <sheetFormatPr defaultColWidth="1.0078125" defaultRowHeight="12.75"/>
  <cols>
    <col min="1" max="16384" width="1.0078125" style="69" customWidth="1"/>
  </cols>
  <sheetData>
    <row r="1" spans="1:123" s="35" customFormat="1" ht="1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0"/>
      <c r="AB1" s="32"/>
      <c r="AC1" s="32"/>
      <c r="AD1" s="32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1"/>
      <c r="AP1" s="48"/>
      <c r="AQ1" s="48"/>
      <c r="AR1" s="48"/>
      <c r="AS1" s="33"/>
      <c r="AT1" s="33"/>
      <c r="AU1" s="33"/>
      <c r="AV1" s="31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2"/>
      <c r="BQ1" s="32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1"/>
      <c r="CH1" s="31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S1" s="32" t="s">
        <v>138</v>
      </c>
    </row>
    <row r="2" spans="1:123" s="35" customFormat="1" ht="14.25">
      <c r="A2" s="257" t="s">
        <v>139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</row>
    <row r="3" spans="1:123" s="35" customFormat="1" ht="12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0"/>
      <c r="AB3" s="32"/>
      <c r="AC3" s="32"/>
      <c r="AD3" s="32"/>
      <c r="AE3" s="30"/>
      <c r="AF3" s="30"/>
      <c r="AG3" s="30"/>
      <c r="AH3" s="30"/>
      <c r="AI3" s="30"/>
      <c r="AJ3" s="30"/>
      <c r="AK3" s="31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2"/>
      <c r="BU3" s="32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1"/>
      <c r="CL3" s="36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 ht="12.75">
      <c r="A4" s="258" t="s">
        <v>33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60"/>
      <c r="AO4" s="258" t="s">
        <v>34</v>
      </c>
      <c r="AP4" s="259"/>
      <c r="AQ4" s="259"/>
      <c r="AR4" s="259"/>
      <c r="AS4" s="259"/>
      <c r="AT4" s="259"/>
      <c r="AU4" s="259"/>
      <c r="AV4" s="260"/>
      <c r="AW4" s="267" t="s">
        <v>115</v>
      </c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9"/>
      <c r="BV4" s="267" t="s">
        <v>115</v>
      </c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9"/>
      <c r="CU4" s="267" t="s">
        <v>115</v>
      </c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9"/>
    </row>
    <row r="5" spans="1:123" s="35" customFormat="1" ht="15.75">
      <c r="A5" s="261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3"/>
      <c r="AO5" s="261"/>
      <c r="AP5" s="262"/>
      <c r="AQ5" s="262"/>
      <c r="AR5" s="262"/>
      <c r="AS5" s="262"/>
      <c r="AT5" s="262"/>
      <c r="AU5" s="262"/>
      <c r="AV5" s="263"/>
      <c r="AW5" s="55"/>
      <c r="AX5" s="56"/>
      <c r="AY5" s="56"/>
      <c r="AZ5" s="56"/>
      <c r="BA5" s="56"/>
      <c r="BB5" s="56"/>
      <c r="BD5" s="251">
        <v>20</v>
      </c>
      <c r="BE5" s="251"/>
      <c r="BF5" s="251"/>
      <c r="BG5" s="251"/>
      <c r="BH5" s="252" t="s">
        <v>8</v>
      </c>
      <c r="BI5" s="252"/>
      <c r="BJ5" s="252"/>
      <c r="BK5" s="252"/>
      <c r="BL5" s="58" t="s">
        <v>140</v>
      </c>
      <c r="BM5" s="58"/>
      <c r="BO5" s="59"/>
      <c r="BP5" s="56"/>
      <c r="BQ5" s="56"/>
      <c r="BR5" s="56"/>
      <c r="BS5" s="56"/>
      <c r="BT5" s="56"/>
      <c r="BU5" s="60"/>
      <c r="BV5" s="55"/>
      <c r="BW5" s="56"/>
      <c r="BX5" s="56"/>
      <c r="BY5" s="56"/>
      <c r="BZ5" s="56"/>
      <c r="CA5" s="56"/>
      <c r="CC5" s="251">
        <v>20</v>
      </c>
      <c r="CD5" s="251"/>
      <c r="CE5" s="251"/>
      <c r="CF5" s="251"/>
      <c r="CG5" s="252" t="s">
        <v>49</v>
      </c>
      <c r="CH5" s="252"/>
      <c r="CI5" s="252"/>
      <c r="CJ5" s="252"/>
      <c r="CK5" s="58" t="s">
        <v>141</v>
      </c>
      <c r="CL5" s="58"/>
      <c r="CN5" s="59"/>
      <c r="CO5" s="56"/>
      <c r="CP5" s="56"/>
      <c r="CQ5" s="56"/>
      <c r="CR5" s="56"/>
      <c r="CS5" s="56"/>
      <c r="CT5" s="60"/>
      <c r="CU5" s="55"/>
      <c r="CV5" s="56"/>
      <c r="CW5" s="56"/>
      <c r="CX5" s="56"/>
      <c r="CY5" s="56"/>
      <c r="CZ5" s="56"/>
      <c r="DB5" s="251">
        <v>20</v>
      </c>
      <c r="DC5" s="251"/>
      <c r="DD5" s="251"/>
      <c r="DE5" s="251"/>
      <c r="DF5" s="252" t="s">
        <v>42</v>
      </c>
      <c r="DG5" s="252"/>
      <c r="DH5" s="252"/>
      <c r="DI5" s="252"/>
      <c r="DJ5" s="58" t="s">
        <v>142</v>
      </c>
      <c r="DK5" s="58"/>
      <c r="DM5" s="59"/>
      <c r="DN5" s="56"/>
      <c r="DO5" s="56"/>
      <c r="DP5" s="56"/>
      <c r="DQ5" s="56"/>
      <c r="DR5" s="56"/>
      <c r="DS5" s="60"/>
    </row>
    <row r="6" spans="1:123" s="35" customFormat="1" ht="3" customHeight="1">
      <c r="A6" s="264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6"/>
      <c r="AO6" s="264"/>
      <c r="AP6" s="265"/>
      <c r="AQ6" s="265"/>
      <c r="AR6" s="265"/>
      <c r="AS6" s="265"/>
      <c r="AT6" s="265"/>
      <c r="AU6" s="265"/>
      <c r="AV6" s="266"/>
      <c r="AW6" s="55"/>
      <c r="AX6" s="56"/>
      <c r="AY6" s="56"/>
      <c r="AZ6" s="56"/>
      <c r="BA6" s="56"/>
      <c r="BB6" s="56"/>
      <c r="BC6" s="56"/>
      <c r="BD6" s="56"/>
      <c r="BE6" s="56"/>
      <c r="BF6" s="57"/>
      <c r="BG6" s="57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60"/>
      <c r="BV6" s="55"/>
      <c r="BW6" s="56"/>
      <c r="BX6" s="56"/>
      <c r="BY6" s="56"/>
      <c r="BZ6" s="56"/>
      <c r="CA6" s="56"/>
      <c r="CB6" s="56"/>
      <c r="CC6" s="56"/>
      <c r="CD6" s="56"/>
      <c r="CE6" s="57"/>
      <c r="CF6" s="57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60"/>
      <c r="CU6" s="55"/>
      <c r="CV6" s="56"/>
      <c r="CW6" s="56"/>
      <c r="CX6" s="56"/>
      <c r="CY6" s="56"/>
      <c r="CZ6" s="56"/>
      <c r="DA6" s="56"/>
      <c r="DB6" s="56"/>
      <c r="DC6" s="56"/>
      <c r="DD6" s="57"/>
      <c r="DE6" s="57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60"/>
    </row>
    <row r="7" spans="1:123" s="62" customFormat="1" ht="27" customHeight="1">
      <c r="A7" s="61"/>
      <c r="B7" s="253" t="s">
        <v>143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4" t="s">
        <v>144</v>
      </c>
      <c r="AP7" s="255"/>
      <c r="AQ7" s="255"/>
      <c r="AR7" s="255"/>
      <c r="AS7" s="255"/>
      <c r="AT7" s="255"/>
      <c r="AU7" s="255"/>
      <c r="AV7" s="255"/>
      <c r="AW7" s="256">
        <f>2645632+131</f>
        <v>2645763</v>
      </c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>
        <v>2000497</v>
      </c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>
        <v>1762905</v>
      </c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</row>
    <row r="8" spans="1:119" s="35" customFormat="1" ht="12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0"/>
      <c r="AB8" s="32"/>
      <c r="AC8" s="32"/>
      <c r="AD8" s="32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48"/>
      <c r="AQ8" s="48"/>
      <c r="AR8" s="48"/>
      <c r="AS8" s="33"/>
      <c r="AT8" s="33"/>
      <c r="AU8" s="33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2"/>
      <c r="BQ8" s="32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1"/>
      <c r="CH8" s="31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</row>
    <row r="9" spans="1:110" s="62" customFormat="1" ht="12.75">
      <c r="A9" s="5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K9" s="64" t="s">
        <v>145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</row>
    <row r="10" spans="1:118" s="54" customFormat="1" ht="12">
      <c r="A10" s="65" t="s">
        <v>146</v>
      </c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H10" s="250" t="s">
        <v>147</v>
      </c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K10" s="66" t="s">
        <v>148</v>
      </c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O10" s="250" t="s">
        <v>149</v>
      </c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</row>
    <row r="11" spans="15:118" s="67" customFormat="1" ht="10.5">
      <c r="O11" s="249" t="s">
        <v>150</v>
      </c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H11" s="249" t="s">
        <v>151</v>
      </c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V11" s="249" t="s">
        <v>150</v>
      </c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O11" s="249" t="s">
        <v>151</v>
      </c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</row>
    <row r="12" ht="6" customHeight="1"/>
    <row r="13" spans="1:42" s="54" customFormat="1" ht="12.75" customHeight="1">
      <c r="A13" s="247" t="s">
        <v>152</v>
      </c>
      <c r="B13" s="247"/>
      <c r="C13" s="194" t="s">
        <v>153</v>
      </c>
      <c r="D13" s="194"/>
      <c r="E13" s="194"/>
      <c r="F13" s="194"/>
      <c r="G13" s="248" t="s">
        <v>152</v>
      </c>
      <c r="H13" s="248"/>
      <c r="I13" s="194" t="s">
        <v>160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247">
        <v>20</v>
      </c>
      <c r="AA13" s="247"/>
      <c r="AB13" s="247"/>
      <c r="AC13" s="247"/>
      <c r="AD13" s="234" t="s">
        <v>154</v>
      </c>
      <c r="AE13" s="234"/>
      <c r="AF13" s="234"/>
      <c r="AG13" s="54" t="s">
        <v>155</v>
      </c>
      <c r="AP13" s="35"/>
    </row>
    <row r="16" s="67" customFormat="1" ht="10.5">
      <c r="E16" s="67" t="s">
        <v>156</v>
      </c>
    </row>
    <row r="17" s="67" customFormat="1" ht="10.5">
      <c r="H17" s="67" t="s">
        <v>157</v>
      </c>
    </row>
    <row r="18" s="67" customFormat="1" ht="10.5">
      <c r="H18" s="67" t="s">
        <v>158</v>
      </c>
    </row>
    <row r="19" s="67" customFormat="1" ht="10.5">
      <c r="H19" s="67" t="s">
        <v>159</v>
      </c>
    </row>
  </sheetData>
  <sheetProtection/>
  <mergeCells count="31">
    <mergeCell ref="A2:DS2"/>
    <mergeCell ref="A4:AN6"/>
    <mergeCell ref="AO4:AV6"/>
    <mergeCell ref="AW4:BU4"/>
    <mergeCell ref="BV4:CT4"/>
    <mergeCell ref="CU4:DS4"/>
    <mergeCell ref="BD5:BG5"/>
    <mergeCell ref="BH5:BK5"/>
    <mergeCell ref="CC5:CF5"/>
    <mergeCell ref="CG5:CJ5"/>
    <mergeCell ref="DB5:DE5"/>
    <mergeCell ref="DF5:DI5"/>
    <mergeCell ref="B7:AN7"/>
    <mergeCell ref="AO7:AV7"/>
    <mergeCell ref="AW7:BU7"/>
    <mergeCell ref="BV7:CT7"/>
    <mergeCell ref="CU7:DS7"/>
    <mergeCell ref="O10:AF10"/>
    <mergeCell ref="AH10:BG10"/>
    <mergeCell ref="BV10:CM10"/>
    <mergeCell ref="CO10:DN10"/>
    <mergeCell ref="O11:AF11"/>
    <mergeCell ref="AH11:BG11"/>
    <mergeCell ref="BV11:CM11"/>
    <mergeCell ref="CO11:DN11"/>
    <mergeCell ref="Z13:AC13"/>
    <mergeCell ref="AD13:AF13"/>
    <mergeCell ref="A13:B13"/>
    <mergeCell ref="C13:F13"/>
    <mergeCell ref="G13:H13"/>
    <mergeCell ref="I13:Y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tnp-gl-buh</dc:creator>
  <cp:keywords/>
  <dc:description/>
  <cp:lastModifiedBy>tnp-gl-buh</cp:lastModifiedBy>
  <cp:lastPrinted>2012-04-04T05:36:13Z</cp:lastPrinted>
  <dcterms:created xsi:type="dcterms:W3CDTF">2012-03-20T10:39:14Z</dcterms:created>
  <dcterms:modified xsi:type="dcterms:W3CDTF">2012-04-04T05:47:39Z</dcterms:modified>
  <cp:category/>
  <cp:version/>
  <cp:contentType/>
  <cp:contentStatus/>
</cp:coreProperties>
</file>